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130" windowWidth="16770" windowHeight="6600" activeTab="0"/>
  </bookViews>
  <sheets>
    <sheet name="MiniStick" sheetId="1" r:id="rId1"/>
    <sheet name="rekordi" sheetId="2" r:id="rId2"/>
    <sheet name="Peanut" sheetId="3" r:id="rId3"/>
    <sheet name="Peanut_stend" sheetId="4" r:id="rId4"/>
    <sheet name="Peanut_lapa" sheetId="5" r:id="rId5"/>
  </sheets>
  <definedNames/>
  <calcPr fullCalcOnLoad="1"/>
</workbook>
</file>

<file path=xl/sharedStrings.xml><?xml version="1.0" encoding="utf-8"?>
<sst xmlns="http://schemas.openxmlformats.org/spreadsheetml/2006/main" count="461" uniqueCount="204">
  <si>
    <t>Komanda</t>
  </si>
  <si>
    <t>Kopā</t>
  </si>
  <si>
    <t>Vieta</t>
  </si>
  <si>
    <t>Rezultāts</t>
  </si>
  <si>
    <t>N.</t>
  </si>
  <si>
    <t>p.k.</t>
  </si>
  <si>
    <t>Iesk.</t>
  </si>
  <si>
    <t>JC "Vinda"</t>
  </si>
  <si>
    <t>Toms Kokenbergs</t>
  </si>
  <si>
    <t>Viktors Iļdeikins</t>
  </si>
  <si>
    <t>Rīgas JTC</t>
  </si>
  <si>
    <t>Vladislavs Saiko</t>
  </si>
  <si>
    <t>JC "Vinda</t>
  </si>
  <si>
    <t>Gunārs Puriņš</t>
  </si>
  <si>
    <t>Viktors Rošonoks</t>
  </si>
  <si>
    <t>Kristaps Kradevics</t>
  </si>
  <si>
    <t>Vārds, uzvārds</t>
  </si>
  <si>
    <t>Tukuma MS</t>
  </si>
  <si>
    <t>Jūrmalas TJSAC</t>
  </si>
  <si>
    <t>Jaunākā</t>
  </si>
  <si>
    <t>Vidējā</t>
  </si>
  <si>
    <t>max1</t>
  </si>
  <si>
    <t>max2</t>
  </si>
  <si>
    <t>Vecākā</t>
  </si>
  <si>
    <t>Lidojumu   laiki</t>
  </si>
  <si>
    <t>Vecākā   grupa</t>
  </si>
  <si>
    <t>Vidējā   grupa</t>
  </si>
  <si>
    <t>Jaunākā   grupa</t>
  </si>
  <si>
    <t>Rīgas JTC kausa izcīņas sacensības telpu  lidmodeļiem</t>
  </si>
  <si>
    <t>MINI  - STICK</t>
  </si>
  <si>
    <t>Dalībnieku starta lapa PEANUT klasē</t>
  </si>
  <si>
    <t>Vārds, Uzvārds __________________________</t>
  </si>
  <si>
    <t>Modelis ________________________________</t>
  </si>
  <si>
    <t>Klubs ________________________________</t>
  </si>
  <si>
    <t>Lidojumu laiks</t>
  </si>
  <si>
    <t>2 labāko lidojumu summa</t>
  </si>
  <si>
    <t>Stenda vērtējums</t>
  </si>
  <si>
    <t>k.</t>
  </si>
  <si>
    <t>summa</t>
  </si>
  <si>
    <t>Peanut</t>
  </si>
  <si>
    <t>N.p.</t>
  </si>
  <si>
    <t>Stenda punkti</t>
  </si>
  <si>
    <t xml:space="preserve">  Lidojumu  laiks</t>
  </si>
  <si>
    <t>Max1</t>
  </si>
  <si>
    <t>Max2</t>
  </si>
  <si>
    <t>2 lidoj.</t>
  </si>
  <si>
    <t>Lidoj.</t>
  </si>
  <si>
    <t>Punktu</t>
  </si>
  <si>
    <t>Klubs</t>
  </si>
  <si>
    <t>Model</t>
  </si>
  <si>
    <t>Stends</t>
  </si>
  <si>
    <t>punkti</t>
  </si>
  <si>
    <t xml:space="preserve">              Jaunākā   grupa  </t>
  </si>
  <si>
    <r>
      <t xml:space="preserve">                     </t>
    </r>
    <r>
      <rPr>
        <b/>
        <sz val="11"/>
        <rFont val="Calibri"/>
        <family val="2"/>
      </rPr>
      <t xml:space="preserve"> Vecākā   grupa</t>
    </r>
  </si>
  <si>
    <r>
      <t xml:space="preserve">         </t>
    </r>
    <r>
      <rPr>
        <b/>
        <sz val="11"/>
        <rFont val="Calibri"/>
        <family val="2"/>
      </rPr>
      <t>Vidējā   grupa</t>
    </r>
  </si>
  <si>
    <r>
      <t xml:space="preserve">       </t>
    </r>
    <r>
      <rPr>
        <b/>
        <sz val="11"/>
        <rFont val="Calibri"/>
        <family val="2"/>
      </rPr>
      <t>Vecākā   grupa</t>
    </r>
  </si>
  <si>
    <t>2010.g.27 februārī</t>
  </si>
  <si>
    <t>Zales rekords</t>
  </si>
  <si>
    <t>Labākais kopējais rezultāts</t>
  </si>
  <si>
    <t>2011.g.26 februārī</t>
  </si>
  <si>
    <t>18.02.2012.</t>
  </si>
  <si>
    <t>Rīga</t>
  </si>
  <si>
    <t>Gunars Puriņš</t>
  </si>
  <si>
    <t>Jānis Sproģis</t>
  </si>
  <si>
    <t>Armands Lore</t>
  </si>
  <si>
    <t>Dāvis Lipste</t>
  </si>
  <si>
    <t>Viesturs Bērziņš</t>
  </si>
  <si>
    <t>RJTC</t>
  </si>
  <si>
    <t>Aleksandrs Sinķevičs</t>
  </si>
  <si>
    <t>Annas 2</t>
  </si>
  <si>
    <t>Piper</t>
  </si>
  <si>
    <t>Pilatus PC-6 Porter</t>
  </si>
  <si>
    <t>Sergejs Timofejevs</t>
  </si>
  <si>
    <t>Nikita Sidorenkovs</t>
  </si>
  <si>
    <t>Igors Jaščenko</t>
  </si>
  <si>
    <t>MB Bis</t>
  </si>
  <si>
    <t>ITOH</t>
  </si>
  <si>
    <t>RJTC 1</t>
  </si>
  <si>
    <t>RJTC 2</t>
  </si>
  <si>
    <t>Jūrmalas 1</t>
  </si>
  <si>
    <t>Jūrmalas 2</t>
  </si>
  <si>
    <t>Tukums</t>
  </si>
  <si>
    <t>Valmiera</t>
  </si>
  <si>
    <t>Vladlens Korostkins</t>
  </si>
  <si>
    <t>Juris Ancāns</t>
  </si>
  <si>
    <t>2012.g.18 februārī</t>
  </si>
  <si>
    <t>Vards, modelis</t>
  </si>
  <si>
    <t>a.</t>
  </si>
  <si>
    <t>Meistarība (0-15):</t>
  </si>
  <si>
    <t>Ārējais izskats</t>
  </si>
  <si>
    <t>0 - 5</t>
  </si>
  <si>
    <t>Precizitāte</t>
  </si>
  <si>
    <t>Akurātība</t>
  </si>
  <si>
    <t>b.</t>
  </si>
  <si>
    <t>Krāsojuma un marķējuma grūtības pakāpe un akurātums (0-10):</t>
  </si>
  <si>
    <t>Krāsojums</t>
  </si>
  <si>
    <t>Marķējums</t>
  </si>
  <si>
    <t>c.</t>
  </si>
  <si>
    <t>Autentiskas detaļas (0-5):</t>
  </si>
  <si>
    <t>d.</t>
  </si>
  <si>
    <t>Lidvirsmas (0-4):</t>
  </si>
  <si>
    <t>Visas ar dubulto apšuvumu</t>
  </si>
  <si>
    <t xml:space="preserve">Ne visas daļas dubultapvilkti </t>
  </si>
  <si>
    <t>Putuplasts</t>
  </si>
  <si>
    <t>Vienpusējo *</t>
  </si>
  <si>
    <t>e.</t>
  </si>
  <si>
    <t>Virsmu apšuvums (0-9):</t>
  </si>
  <si>
    <t>Krāsota virsma</t>
  </si>
  <si>
    <t>5 - 9</t>
  </si>
  <si>
    <t>Nekrāsots krāsainais papīrs</t>
  </si>
  <si>
    <t>Nekrāsots kondensatoru papīrs</t>
  </si>
  <si>
    <t>Mikrofilma</t>
  </si>
  <si>
    <t>f.</t>
  </si>
  <si>
    <t>Šasijas (0-3):</t>
  </si>
  <si>
    <t>Mērogā</t>
  </si>
  <si>
    <t>Nedaudz palielinātas</t>
  </si>
  <si>
    <t>Palielinātas izteikti **</t>
  </si>
  <si>
    <t>Nav vispār  vai ievilktas</t>
  </si>
  <si>
    <t>g.</t>
  </si>
  <si>
    <t>Spārna V forma (0-3):</t>
  </si>
  <si>
    <t>Nedaudz palielināta</t>
  </si>
  <si>
    <t>Palielināta daudz **</t>
  </si>
  <si>
    <t>h.</t>
  </si>
  <si>
    <t>Stabilizatora forma (0-3):</t>
  </si>
  <si>
    <t>Pareizs lielums un forma</t>
  </si>
  <si>
    <t>Pareizs lielums, neprecīza forma</t>
  </si>
  <si>
    <t>Palielināts</t>
  </si>
  <si>
    <t>Stipri palielināts</t>
  </si>
  <si>
    <t>i.</t>
  </si>
  <si>
    <t xml:space="preserve">Papildpunkti par sarežģītību: </t>
  </si>
  <si>
    <t xml:space="preserve">Zemplāksnis                                                                         </t>
  </si>
  <si>
    <t xml:space="preserve">Biplāns                                                                               </t>
  </si>
  <si>
    <t xml:space="preserve">Trīsplāksnis                                                                          </t>
  </si>
  <si>
    <t xml:space="preserve">Autožirs                                                                              </t>
  </si>
  <si>
    <t xml:space="preserve">Helikopters                                                                         </t>
  </si>
  <si>
    <t xml:space="preserve">Mēroga ķīļa ribiņu skaits                                                   </t>
  </si>
  <si>
    <t xml:space="preserve">Dalītie eleroni                                                                     </t>
  </si>
  <si>
    <t xml:space="preserve">Dalīta virzienstūre                                                                </t>
  </si>
  <si>
    <t xml:space="preserve">Dalīta augstumstūre vai pilnvirsmas kustīgās astes daļas   </t>
  </si>
  <si>
    <t>Cita veida, nekā taisnformas fizelāža</t>
  </si>
  <si>
    <t xml:space="preserve">Riteņu aptecētāji                                                                  </t>
  </si>
  <si>
    <t xml:space="preserve">Trīs dimensiju pilota makets                                                 </t>
  </si>
  <si>
    <t xml:space="preserve">Atklāts dzinējs                                                                    </t>
  </si>
  <si>
    <t>Kopā:</t>
  </si>
  <si>
    <t>j.</t>
  </si>
  <si>
    <t>Soda punkti par atkāpēm:</t>
  </si>
  <si>
    <t>Palielināta priekšējā vai aizmugurējā daļa, par katru</t>
  </si>
  <si>
    <t>Spārns pārvietots atpakaļ</t>
  </si>
  <si>
    <t xml:space="preserve">Vienkāršots fizelāžas griezums     </t>
  </si>
  <si>
    <t>Palielināta augstumstūre</t>
  </si>
  <si>
    <t>Visi citi ne mēroga palīglīdzekļi, par katru</t>
  </si>
  <si>
    <t>Summa:</t>
  </si>
  <si>
    <r>
      <t>Piezīme:</t>
    </r>
  </si>
  <si>
    <t xml:space="preserve">* - ja prototipam ir vienpusīgas apšuvums, tad arī modelim ir jābūt vienpusīgajam apšuvumam, </t>
  </si>
  <si>
    <t>un vērtējumam d ir jābūt pilni 4 punkti.</t>
  </si>
  <si>
    <t>** - vai nav dokumentācijas</t>
  </si>
  <si>
    <t>Komandu vērtejums</t>
  </si>
  <si>
    <t>Krists Neimanis</t>
  </si>
  <si>
    <r>
      <t xml:space="preserve">       </t>
    </r>
    <r>
      <rPr>
        <b/>
        <sz val="11"/>
        <rFont val="Calibri"/>
        <family val="2"/>
      </rPr>
      <t xml:space="preserve">Jaunākā 2  grupa </t>
    </r>
  </si>
  <si>
    <r>
      <t xml:space="preserve">       </t>
    </r>
    <r>
      <rPr>
        <b/>
        <sz val="11"/>
        <rFont val="Calibri"/>
        <family val="2"/>
      </rPr>
      <t>Jaunākā 1  grupa</t>
    </r>
  </si>
  <si>
    <t>Edijs Žizņevskis</t>
  </si>
  <si>
    <t>Miks Cēpiņš</t>
  </si>
  <si>
    <t>Arnolds Bērzājs</t>
  </si>
  <si>
    <t>Edgars Vaivala</t>
  </si>
  <si>
    <t>Ilmārs Briedaks</t>
  </si>
  <si>
    <t>Roberts Brīvnieks</t>
  </si>
  <si>
    <t>Ralfs UNĀMS</t>
  </si>
  <si>
    <t>JC “Vinda”</t>
  </si>
  <si>
    <t>Vladislavs  ŠINKUNS</t>
  </si>
  <si>
    <t>Sidnija  SVĀRUPA</t>
  </si>
  <si>
    <t>Samanta  SVĀRUPA</t>
  </si>
  <si>
    <t>Līga Lore</t>
  </si>
  <si>
    <t>Oskars Grigas</t>
  </si>
  <si>
    <t>Ramona Poreitere</t>
  </si>
  <si>
    <t>Ralfs Aboliņš</t>
  </si>
  <si>
    <t>Vladislavs Dreijers</t>
  </si>
  <si>
    <t>Aleksejs Zaharovs</t>
  </si>
  <si>
    <t>Nils Pridāns</t>
  </si>
  <si>
    <t>Deivids Priediņš</t>
  </si>
  <si>
    <t>Roberts Šmits</t>
  </si>
  <si>
    <t>Rainers Šmits</t>
  </si>
  <si>
    <t>Timofejs Rimensons</t>
  </si>
  <si>
    <t>Po-2</t>
  </si>
  <si>
    <t>Pilatus</t>
  </si>
  <si>
    <t>Vladislavs Musijs</t>
  </si>
  <si>
    <t>Makars Lavišs</t>
  </si>
  <si>
    <t>Timofejs Romensons</t>
  </si>
  <si>
    <t>Daniils Rumpis</t>
  </si>
  <si>
    <t>Caudron</t>
  </si>
  <si>
    <r>
      <t xml:space="preserve">                     </t>
    </r>
    <r>
      <rPr>
        <b/>
        <sz val="11"/>
        <rFont val="Calibri"/>
        <family val="2"/>
      </rPr>
      <t xml:space="preserve"> Videjā   grupa</t>
    </r>
  </si>
  <si>
    <t>Pilatus PC-6</t>
  </si>
  <si>
    <t>Artjoms Alaškens</t>
  </si>
  <si>
    <t xml:space="preserve">Pilatus </t>
  </si>
  <si>
    <t>MB Bis puta</t>
  </si>
  <si>
    <t>Ņikita Raspopovs</t>
  </si>
  <si>
    <t>0:0:L12</t>
  </si>
  <si>
    <t>Pilatus Porter</t>
  </si>
  <si>
    <t>Aryjoms Alaškens</t>
  </si>
  <si>
    <t>Nikita Sodorenkovs</t>
  </si>
  <si>
    <t>Viestus Bērziņš</t>
  </si>
  <si>
    <t>Itoh</t>
  </si>
  <si>
    <t>Lidlaiva</t>
  </si>
  <si>
    <t xml:space="preserve">Mēroga spārna ribiņu skaits (par spārnu)                                </t>
  </si>
  <si>
    <t>2013.g.23 februārī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</si>
</sst>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m:ss"/>
    <numFmt numFmtId="187" formatCode="0.0"/>
    <numFmt numFmtId="188" formatCode="hh:mm:ss;@"/>
    <numFmt numFmtId="189" formatCode="[$-426]dddd\,\ yyyy&quot;. gada &quot;d\.\ mmmm"/>
    <numFmt numFmtId="190" formatCode="yyyy\.mm\.dd\.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u val="single"/>
      <sz val="9"/>
      <color indexed="8"/>
      <name val="Calibri"/>
      <family val="2"/>
    </font>
    <font>
      <u val="single"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DotDot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7" fillId="0" borderId="10" xfId="0" applyNumberFormat="1" applyFont="1" applyBorder="1" applyAlignment="1">
      <alignment horizontal="center"/>
    </xf>
    <xf numFmtId="186" fontId="6" fillId="0" borderId="10" xfId="0" applyNumberFormat="1" applyFont="1" applyBorder="1" applyAlignment="1">
      <alignment horizontal="center"/>
    </xf>
    <xf numFmtId="186" fontId="7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86" fontId="6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20" fontId="6" fillId="0" borderId="10" xfId="0" applyNumberFormat="1" applyFont="1" applyBorder="1" applyAlignment="1">
      <alignment horizontal="right"/>
    </xf>
    <xf numFmtId="20" fontId="7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86" fontId="4" fillId="0" borderId="0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0" fontId="7" fillId="0" borderId="27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33" borderId="23" xfId="0" applyFont="1" applyFill="1" applyBorder="1" applyAlignment="1">
      <alignment horizontal="right"/>
    </xf>
    <xf numFmtId="0" fontId="6" fillId="33" borderId="30" xfId="0" applyFont="1" applyFill="1" applyBorder="1" applyAlignment="1">
      <alignment horizontal="right"/>
    </xf>
    <xf numFmtId="0" fontId="7" fillId="33" borderId="21" xfId="0" applyFont="1" applyFill="1" applyBorder="1" applyAlignment="1">
      <alignment horizontal="right"/>
    </xf>
    <xf numFmtId="20" fontId="6" fillId="0" borderId="0" xfId="0" applyNumberFormat="1" applyFont="1" applyAlignment="1">
      <alignment/>
    </xf>
    <xf numFmtId="190" fontId="6" fillId="0" borderId="0" xfId="0" applyNumberFormat="1" applyFont="1" applyAlignment="1">
      <alignment/>
    </xf>
    <xf numFmtId="46" fontId="6" fillId="0" borderId="0" xfId="0" applyNumberFormat="1" applyFont="1" applyAlignment="1">
      <alignment/>
    </xf>
    <xf numFmtId="21" fontId="6" fillId="0" borderId="0" xfId="0" applyNumberFormat="1" applyFont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4" xfId="0" applyFont="1" applyBorder="1" applyAlignment="1">
      <alignment horizontal="center" vertical="center" textRotation="90"/>
    </xf>
    <xf numFmtId="0" fontId="8" fillId="0" borderId="34" xfId="0" applyFont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0" fontId="8" fillId="0" borderId="31" xfId="0" applyFont="1" applyBorder="1" applyAlignment="1">
      <alignment/>
    </xf>
    <xf numFmtId="0" fontId="8" fillId="34" borderId="31" xfId="0" applyFont="1" applyFill="1" applyBorder="1" applyAlignment="1">
      <alignment horizontal="center" wrapText="1"/>
    </xf>
    <xf numFmtId="0" fontId="8" fillId="34" borderId="33" xfId="0" applyFont="1" applyFill="1" applyBorder="1" applyAlignment="1">
      <alignment horizontal="center"/>
    </xf>
    <xf numFmtId="0" fontId="9" fillId="0" borderId="35" xfId="0" applyFont="1" applyBorder="1" applyAlignment="1">
      <alignment horizontal="center" vertical="top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0" fillId="0" borderId="35" xfId="0" applyFont="1" applyBorder="1" applyAlignment="1">
      <alignment horizontal="left" vertical="top" wrapText="1"/>
    </xf>
    <xf numFmtId="0" fontId="9" fillId="34" borderId="13" xfId="0" applyFont="1" applyFill="1" applyBorder="1" applyAlignment="1">
      <alignment horizontal="center" wrapText="1"/>
    </xf>
    <xf numFmtId="0" fontId="9" fillId="34" borderId="36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35" xfId="0" applyFont="1" applyBorder="1" applyAlignment="1">
      <alignment horizontal="center" vertical="top"/>
    </xf>
    <xf numFmtId="0" fontId="8" fillId="0" borderId="3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top"/>
    </xf>
    <xf numFmtId="0" fontId="8" fillId="0" borderId="37" xfId="0" applyFont="1" applyBorder="1" applyAlignment="1">
      <alignment horizontal="center" vertical="top"/>
    </xf>
    <xf numFmtId="0" fontId="9" fillId="0" borderId="35" xfId="0" applyFont="1" applyBorder="1" applyAlignment="1">
      <alignment horizontal="center"/>
    </xf>
    <xf numFmtId="0" fontId="10" fillId="0" borderId="35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49" fontId="8" fillId="0" borderId="13" xfId="0" applyNumberFormat="1" applyFont="1" applyBorder="1" applyAlignment="1">
      <alignment horizontal="center" vertical="top"/>
    </xf>
    <xf numFmtId="0" fontId="8" fillId="0" borderId="35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right" vertical="center" wrapText="1"/>
    </xf>
    <xf numFmtId="0" fontId="8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right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20" fontId="6" fillId="0" borderId="0" xfId="0" applyNumberFormat="1" applyFont="1" applyBorder="1" applyAlignment="1">
      <alignment horizontal="right"/>
    </xf>
    <xf numFmtId="20" fontId="7" fillId="0" borderId="0" xfId="0" applyNumberFormat="1" applyFont="1" applyBorder="1" applyAlignment="1">
      <alignment horizontal="right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20" fontId="7" fillId="0" borderId="10" xfId="0" applyNumberFormat="1" applyFont="1" applyBorder="1" applyAlignment="1">
      <alignment horizontal="center"/>
    </xf>
    <xf numFmtId="186" fontId="6" fillId="0" borderId="0" xfId="0" applyNumberFormat="1" applyFont="1" applyBorder="1" applyAlignment="1">
      <alignment horizontal="center"/>
    </xf>
    <xf numFmtId="186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0" fontId="6" fillId="0" borderId="0" xfId="0" applyNumberFormat="1" applyFont="1" applyAlignment="1">
      <alignment horizontal="right"/>
    </xf>
    <xf numFmtId="21" fontId="6" fillId="0" borderId="0" xfId="0" applyNumberFormat="1" applyFont="1" applyBorder="1" applyAlignment="1">
      <alignment horizontal="right"/>
    </xf>
    <xf numFmtId="21" fontId="6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/>
    </xf>
    <xf numFmtId="0" fontId="6" fillId="0" borderId="38" xfId="0" applyFont="1" applyBorder="1" applyAlignment="1">
      <alignment horizontal="center"/>
    </xf>
    <xf numFmtId="0" fontId="6" fillId="0" borderId="0" xfId="0" applyFont="1" applyAlignment="1">
      <alignment horizontal="center" textRotation="90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9" fillId="0" borderId="40" xfId="0" applyFont="1" applyBorder="1" applyAlignment="1">
      <alignment horizontal="center" vertical="top"/>
    </xf>
    <xf numFmtId="0" fontId="9" fillId="0" borderId="41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45</xdr:row>
      <xdr:rowOff>9525</xdr:rowOff>
    </xdr:from>
    <xdr:to>
      <xdr:col>12</xdr:col>
      <xdr:colOff>238125</xdr:colOff>
      <xdr:row>50</xdr:row>
      <xdr:rowOff>19050</xdr:rowOff>
    </xdr:to>
    <xdr:pic>
      <xdr:nvPicPr>
        <xdr:cNvPr id="1" name="Picture 160"/>
        <xdr:cNvPicPr preferRelativeResize="1">
          <a:picLocks noChangeAspect="1"/>
        </xdr:cNvPicPr>
      </xdr:nvPicPr>
      <xdr:blipFill>
        <a:blip r:embed="rId1"/>
        <a:srcRect l="56561" t="20019" r="11640" b="70117"/>
        <a:stretch>
          <a:fillRect/>
        </a:stretch>
      </xdr:blipFill>
      <xdr:spPr>
        <a:xfrm>
          <a:off x="1847850" y="8667750"/>
          <a:ext cx="38766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4.140625" style="35" customWidth="1"/>
    <col min="2" max="2" width="19.57421875" style="35" bestFit="1" customWidth="1"/>
    <col min="3" max="3" width="14.421875" style="35" bestFit="1" customWidth="1"/>
    <col min="4" max="4" width="6.8515625" style="3" customWidth="1"/>
    <col min="5" max="5" width="9.00390625" style="3" hidden="1" customWidth="1"/>
    <col min="6" max="11" width="5.28125" style="53" customWidth="1"/>
    <col min="12" max="12" width="5.57421875" style="54" customWidth="1"/>
    <col min="13" max="13" width="5.7109375" style="54" bestFit="1" customWidth="1"/>
    <col min="14" max="14" width="5.8515625" style="53" customWidth="1"/>
    <col min="15" max="15" width="6.140625" style="3" customWidth="1"/>
    <col min="16" max="22" width="7.140625" style="35" hidden="1" customWidth="1"/>
    <col min="23" max="24" width="10.7109375" style="35" bestFit="1" customWidth="1"/>
    <col min="25" max="25" width="14.8515625" style="35" customWidth="1"/>
    <col min="26" max="29" width="10.7109375" style="35" bestFit="1" customWidth="1"/>
    <col min="30" max="16384" width="9.140625" style="35" customWidth="1"/>
  </cols>
  <sheetData>
    <row r="1" spans="4:22" ht="15"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51" t="s">
        <v>77</v>
      </c>
      <c r="Q1" s="151" t="s">
        <v>82</v>
      </c>
      <c r="R1" s="151" t="s">
        <v>78</v>
      </c>
      <c r="S1" s="151" t="s">
        <v>80</v>
      </c>
      <c r="T1" s="151" t="s">
        <v>79</v>
      </c>
      <c r="U1" s="151" t="s">
        <v>81</v>
      </c>
      <c r="V1" s="151" t="s">
        <v>69</v>
      </c>
    </row>
    <row r="2" spans="4:27" ht="15.75" thickBot="1"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151"/>
      <c r="Q2" s="151"/>
      <c r="R2" s="151"/>
      <c r="S2" s="151"/>
      <c r="T2" s="151"/>
      <c r="U2" s="151"/>
      <c r="V2" s="151"/>
      <c r="W2" s="150" t="s">
        <v>156</v>
      </c>
      <c r="X2" s="150"/>
      <c r="Y2" s="150"/>
      <c r="Z2" s="150"/>
      <c r="AA2" s="150"/>
    </row>
    <row r="3" spans="1:27" ht="15">
      <c r="A3" s="27" t="s">
        <v>4</v>
      </c>
      <c r="B3" s="28"/>
      <c r="C3" s="28"/>
      <c r="D3" s="29"/>
      <c r="E3" s="30"/>
      <c r="F3" s="76"/>
      <c r="G3" s="31" t="s">
        <v>24</v>
      </c>
      <c r="H3" s="32"/>
      <c r="I3" s="32"/>
      <c r="J3" s="32"/>
      <c r="K3" s="77"/>
      <c r="L3" s="74"/>
      <c r="M3" s="33"/>
      <c r="N3" s="34"/>
      <c r="O3" s="26"/>
      <c r="P3" s="151"/>
      <c r="Q3" s="151"/>
      <c r="R3" s="151"/>
      <c r="S3" s="151"/>
      <c r="T3" s="151"/>
      <c r="U3" s="151"/>
      <c r="V3" s="151"/>
      <c r="W3" s="47" t="s">
        <v>10</v>
      </c>
      <c r="X3" s="47" t="s">
        <v>7</v>
      </c>
      <c r="Y3" s="50" t="s">
        <v>18</v>
      </c>
      <c r="Z3" s="50" t="s">
        <v>69</v>
      </c>
      <c r="AA3" s="50" t="s">
        <v>17</v>
      </c>
    </row>
    <row r="4" spans="1:27" ht="18" customHeight="1" thickBot="1">
      <c r="A4" s="36" t="s">
        <v>5</v>
      </c>
      <c r="B4" s="37" t="s">
        <v>16</v>
      </c>
      <c r="C4" s="37" t="s">
        <v>0</v>
      </c>
      <c r="D4" s="37" t="s">
        <v>6</v>
      </c>
      <c r="E4" s="38"/>
      <c r="F4" s="39">
        <v>1</v>
      </c>
      <c r="G4" s="39">
        <v>2</v>
      </c>
      <c r="H4" s="39">
        <v>3</v>
      </c>
      <c r="I4" s="78">
        <v>4</v>
      </c>
      <c r="J4" s="78">
        <v>5</v>
      </c>
      <c r="K4" s="79">
        <v>6</v>
      </c>
      <c r="L4" s="75" t="s">
        <v>21</v>
      </c>
      <c r="M4" s="80" t="s">
        <v>22</v>
      </c>
      <c r="N4" s="40" t="s">
        <v>1</v>
      </c>
      <c r="O4" s="41" t="s">
        <v>2</v>
      </c>
      <c r="P4" s="151"/>
      <c r="Q4" s="151"/>
      <c r="R4" s="151"/>
      <c r="S4" s="151"/>
      <c r="T4" s="151"/>
      <c r="U4" s="151"/>
      <c r="V4" s="151"/>
      <c r="W4" s="35">
        <f>RANK(W5,$W5:$AA5)</f>
        <v>1</v>
      </c>
      <c r="X4" s="35">
        <f>RANK(X5,$W5:$AA5)</f>
        <v>3</v>
      </c>
      <c r="Y4" s="35">
        <f>RANK(Y5,$W5:$AA5)</f>
        <v>4</v>
      </c>
      <c r="Z4" s="35">
        <f>RANK(Z5,$W5:$AA5)</f>
        <v>5</v>
      </c>
      <c r="AA4" s="35">
        <f>RANK(AA5,$W5:$AA5)</f>
        <v>2</v>
      </c>
    </row>
    <row r="5" spans="1:27" ht="18" customHeight="1">
      <c r="A5" s="21"/>
      <c r="B5" s="21"/>
      <c r="C5" s="21"/>
      <c r="D5" s="21"/>
      <c r="E5" s="21"/>
      <c r="F5" s="51"/>
      <c r="G5" s="51"/>
      <c r="H5" s="51"/>
      <c r="I5" s="85"/>
      <c r="J5" s="85"/>
      <c r="K5" s="85"/>
      <c r="L5" s="86"/>
      <c r="M5" s="86"/>
      <c r="N5" s="51"/>
      <c r="O5" s="21"/>
      <c r="P5" s="84">
        <f aca="true" t="shared" si="0" ref="P5:V5">SUM(P46:P48)/60</f>
        <v>0.03560185185185185</v>
      </c>
      <c r="Q5" s="84">
        <f>SUM(Q46:Q48)/60</f>
        <v>0.019537037037037037</v>
      </c>
      <c r="R5" s="84">
        <f t="shared" si="0"/>
        <v>0.009293981481481481</v>
      </c>
      <c r="S5" s="84">
        <f>SUM(S46:S48)/60</f>
        <v>0.00886574074074074</v>
      </c>
      <c r="T5" s="84">
        <f t="shared" si="0"/>
        <v>0.008680555555555556</v>
      </c>
      <c r="U5" s="84">
        <f>SUM(U46:U48)/60</f>
        <v>0.013032407407407407</v>
      </c>
      <c r="V5" s="84">
        <f t="shared" si="0"/>
        <v>0.00486111111111111</v>
      </c>
      <c r="W5" s="146">
        <f>SUM(W7:W45)/60</f>
        <v>0.045925925925925926</v>
      </c>
      <c r="X5" s="146">
        <f>SUM(X7:X45)/60</f>
        <v>0.02354166666666667</v>
      </c>
      <c r="Y5" s="146">
        <f>SUM(Y7:Y45)/60</f>
        <v>0.02087962962962963</v>
      </c>
      <c r="Z5" s="146">
        <f>SUM(Z7:Z45)/60</f>
        <v>0.004976851851851852</v>
      </c>
      <c r="AA5" s="146">
        <f>SUM(AA7:AA45)/60</f>
        <v>0.0287962962962963</v>
      </c>
    </row>
    <row r="6" spans="1:27" ht="15">
      <c r="A6" s="42"/>
      <c r="B6" s="43"/>
      <c r="C6" s="43"/>
      <c r="D6" s="42" t="s">
        <v>159</v>
      </c>
      <c r="E6" s="42"/>
      <c r="F6" s="44"/>
      <c r="G6" s="44"/>
      <c r="H6" s="44"/>
      <c r="I6" s="44"/>
      <c r="J6" s="44"/>
      <c r="K6" s="44"/>
      <c r="L6" s="45"/>
      <c r="M6" s="45"/>
      <c r="N6" s="44"/>
      <c r="O6" s="42"/>
      <c r="P6" s="5">
        <f aca="true" t="shared" si="1" ref="P6:V6">RANK(P5,$A5:$IV5)</f>
        <v>2</v>
      </c>
      <c r="Q6" s="5">
        <f t="shared" si="1"/>
        <v>6</v>
      </c>
      <c r="R6" s="5">
        <f t="shared" si="1"/>
        <v>8</v>
      </c>
      <c r="S6" s="5">
        <f t="shared" si="1"/>
        <v>9</v>
      </c>
      <c r="T6" s="5">
        <f t="shared" si="1"/>
        <v>10</v>
      </c>
      <c r="U6" s="5">
        <f t="shared" si="1"/>
        <v>7</v>
      </c>
      <c r="V6" s="5">
        <f t="shared" si="1"/>
        <v>12</v>
      </c>
      <c r="W6" s="136"/>
      <c r="X6" s="136"/>
      <c r="Y6" s="136"/>
      <c r="Z6" s="136"/>
      <c r="AA6" s="136"/>
    </row>
    <row r="7" spans="1:29" ht="15">
      <c r="A7" s="138">
        <v>2</v>
      </c>
      <c r="B7" s="139" t="s">
        <v>174</v>
      </c>
      <c r="C7" s="139" t="s">
        <v>10</v>
      </c>
      <c r="D7" s="9"/>
      <c r="E7" s="15" t="s">
        <v>19</v>
      </c>
      <c r="F7" s="48">
        <v>0.12083333333333333</v>
      </c>
      <c r="G7" s="48">
        <v>0.13194444444444445</v>
      </c>
      <c r="H7" s="48">
        <v>0.16319444444444445</v>
      </c>
      <c r="I7" s="48">
        <v>0.08680555555555557</v>
      </c>
      <c r="J7" s="48">
        <v>0.13333333333333333</v>
      </c>
      <c r="K7" s="48">
        <v>0.2076388888888889</v>
      </c>
      <c r="L7" s="49">
        <f aca="true" t="shared" si="2" ref="L7:L16">MAX(F7:H7)</f>
        <v>0.16319444444444445</v>
      </c>
      <c r="M7" s="49">
        <f aca="true" t="shared" si="3" ref="M7:M16">MAX(I7:K7)</f>
        <v>0.2076388888888889</v>
      </c>
      <c r="N7" s="48">
        <f aca="true" t="shared" si="4" ref="N7:N16">SUM(L7:M7)</f>
        <v>0.37083333333333335</v>
      </c>
      <c r="O7" s="15">
        <f aca="true" t="shared" si="5" ref="O7:O16">RANK(N7,N$7:N$16)</f>
        <v>1</v>
      </c>
      <c r="P7" s="81">
        <f>N7</f>
        <v>0.37083333333333335</v>
      </c>
      <c r="W7" s="136">
        <f>N7</f>
        <v>0.37083333333333335</v>
      </c>
      <c r="X7" s="136"/>
      <c r="Y7" s="136"/>
      <c r="Z7" s="136"/>
      <c r="AA7" s="136"/>
      <c r="AB7" s="82"/>
      <c r="AC7" s="82"/>
    </row>
    <row r="8" spans="1:29" ht="15">
      <c r="A8" s="138">
        <v>9</v>
      </c>
      <c r="B8" s="139" t="s">
        <v>179</v>
      </c>
      <c r="C8" s="139" t="s">
        <v>69</v>
      </c>
      <c r="D8" s="140"/>
      <c r="E8" s="15" t="s">
        <v>19</v>
      </c>
      <c r="F8" s="48">
        <v>0.10902777777777778</v>
      </c>
      <c r="G8" s="48">
        <v>0.14027777777777778</v>
      </c>
      <c r="H8" s="48">
        <v>0.10416666666666667</v>
      </c>
      <c r="I8" s="48">
        <v>0.15138888888888888</v>
      </c>
      <c r="J8" s="48">
        <v>0.03125</v>
      </c>
      <c r="K8" s="48">
        <v>0.09861111111111111</v>
      </c>
      <c r="L8" s="49">
        <f t="shared" si="2"/>
        <v>0.14027777777777778</v>
      </c>
      <c r="M8" s="49">
        <f t="shared" si="3"/>
        <v>0.15138888888888888</v>
      </c>
      <c r="N8" s="48">
        <f t="shared" si="4"/>
        <v>0.29166666666666663</v>
      </c>
      <c r="O8" s="15">
        <f t="shared" si="5"/>
        <v>2</v>
      </c>
      <c r="V8" s="81">
        <f>N8</f>
        <v>0.29166666666666663</v>
      </c>
      <c r="W8" s="136"/>
      <c r="X8" s="136"/>
      <c r="Y8" s="136"/>
      <c r="Z8" s="136">
        <f>M8</f>
        <v>0.15138888888888888</v>
      </c>
      <c r="AA8" s="136"/>
      <c r="AB8" s="82"/>
      <c r="AC8" s="82"/>
    </row>
    <row r="9" spans="1:29" ht="15">
      <c r="A9" s="138">
        <v>1</v>
      </c>
      <c r="B9" s="139" t="s">
        <v>173</v>
      </c>
      <c r="C9" s="139" t="s">
        <v>10</v>
      </c>
      <c r="D9" s="9"/>
      <c r="E9" s="15" t="s">
        <v>19</v>
      </c>
      <c r="F9" s="48">
        <v>0.05902777777777778</v>
      </c>
      <c r="G9" s="48">
        <v>0.16805555555555554</v>
      </c>
      <c r="H9" s="48">
        <v>0.052083333333333336</v>
      </c>
      <c r="I9" s="48">
        <v>0.09097222222222222</v>
      </c>
      <c r="J9" s="48">
        <v>0.059722222222222225</v>
      </c>
      <c r="K9" s="48">
        <v>0.12083333333333333</v>
      </c>
      <c r="L9" s="49">
        <f t="shared" si="2"/>
        <v>0.16805555555555554</v>
      </c>
      <c r="M9" s="49">
        <f t="shared" si="3"/>
        <v>0.12083333333333333</v>
      </c>
      <c r="N9" s="48">
        <f t="shared" si="4"/>
        <v>0.28888888888888886</v>
      </c>
      <c r="O9" s="15">
        <f t="shared" si="5"/>
        <v>3</v>
      </c>
      <c r="P9" s="81">
        <f>N9</f>
        <v>0.28888888888888886</v>
      </c>
      <c r="W9" s="136"/>
      <c r="X9" s="136"/>
      <c r="Y9" s="136"/>
      <c r="Z9" s="136"/>
      <c r="AA9" s="136"/>
      <c r="AB9" s="82"/>
      <c r="AC9" s="82"/>
    </row>
    <row r="10" spans="1:29" ht="15">
      <c r="A10" s="138">
        <v>3</v>
      </c>
      <c r="B10" s="139" t="s">
        <v>157</v>
      </c>
      <c r="C10" s="139" t="s">
        <v>17</v>
      </c>
      <c r="D10" s="9"/>
      <c r="E10" s="15"/>
      <c r="F10" s="48">
        <v>0.11458333333333333</v>
      </c>
      <c r="G10" s="48">
        <v>0.1361111111111111</v>
      </c>
      <c r="H10" s="48">
        <v>0.17777777777777778</v>
      </c>
      <c r="I10" s="48">
        <v>0.10694444444444444</v>
      </c>
      <c r="J10" s="48">
        <v>0.08402777777777777</v>
      </c>
      <c r="K10" s="48">
        <v>0.08819444444444445</v>
      </c>
      <c r="L10" s="49">
        <f t="shared" si="2"/>
        <v>0.17777777777777778</v>
      </c>
      <c r="M10" s="49">
        <f t="shared" si="3"/>
        <v>0.10694444444444444</v>
      </c>
      <c r="N10" s="48">
        <f t="shared" si="4"/>
        <v>0.2847222222222222</v>
      </c>
      <c r="O10" s="15">
        <f t="shared" si="5"/>
        <v>4</v>
      </c>
      <c r="R10" s="81"/>
      <c r="W10" s="136"/>
      <c r="X10" s="136"/>
      <c r="Y10" s="136"/>
      <c r="Z10" s="136"/>
      <c r="AA10" s="136">
        <f>N10</f>
        <v>0.2847222222222222</v>
      </c>
      <c r="AB10" s="82"/>
      <c r="AC10" s="82"/>
    </row>
    <row r="11" spans="1:29" ht="15">
      <c r="A11" s="138">
        <v>5</v>
      </c>
      <c r="B11" s="139" t="s">
        <v>168</v>
      </c>
      <c r="C11" s="139" t="s">
        <v>7</v>
      </c>
      <c r="D11" s="9"/>
      <c r="E11" s="15" t="s">
        <v>19</v>
      </c>
      <c r="F11" s="48">
        <v>0.10625</v>
      </c>
      <c r="G11" s="48">
        <v>0.10208333333333335</v>
      </c>
      <c r="H11" s="48">
        <v>0.11180555555555556</v>
      </c>
      <c r="I11" s="48">
        <v>0.12430555555555556</v>
      </c>
      <c r="J11" s="48">
        <v>0.09791666666666667</v>
      </c>
      <c r="K11" s="48">
        <v>0.09305555555555556</v>
      </c>
      <c r="L11" s="49">
        <f t="shared" si="2"/>
        <v>0.11180555555555556</v>
      </c>
      <c r="M11" s="49">
        <f t="shared" si="3"/>
        <v>0.12430555555555556</v>
      </c>
      <c r="N11" s="48">
        <f t="shared" si="4"/>
        <v>0.2361111111111111</v>
      </c>
      <c r="O11" s="15">
        <f t="shared" si="5"/>
        <v>5</v>
      </c>
      <c r="Q11" s="81">
        <f>N11</f>
        <v>0.2361111111111111</v>
      </c>
      <c r="W11" s="136"/>
      <c r="X11" s="136">
        <f>N11</f>
        <v>0.2361111111111111</v>
      </c>
      <c r="Y11" s="136"/>
      <c r="Z11" s="136"/>
      <c r="AA11" s="136"/>
      <c r="AB11" s="82"/>
      <c r="AC11" s="82"/>
    </row>
    <row r="12" spans="1:29" ht="15">
      <c r="A12" s="138">
        <v>4</v>
      </c>
      <c r="B12" s="139" t="s">
        <v>166</v>
      </c>
      <c r="C12" s="139" t="s">
        <v>167</v>
      </c>
      <c r="D12" s="9"/>
      <c r="E12" s="15" t="s">
        <v>19</v>
      </c>
      <c r="F12" s="48">
        <v>0.06944444444444443</v>
      </c>
      <c r="G12" s="48">
        <v>0.09236111111111112</v>
      </c>
      <c r="H12" s="48">
        <v>0.11388888888888889</v>
      </c>
      <c r="I12" s="48">
        <v>0.08402777777777777</v>
      </c>
      <c r="J12" s="48">
        <v>0.10555555555555556</v>
      </c>
      <c r="K12" s="48">
        <v>0.09652777777777777</v>
      </c>
      <c r="L12" s="49">
        <f t="shared" si="2"/>
        <v>0.11388888888888889</v>
      </c>
      <c r="M12" s="49">
        <f t="shared" si="3"/>
        <v>0.10555555555555556</v>
      </c>
      <c r="N12" s="48">
        <f t="shared" si="4"/>
        <v>0.21944444444444444</v>
      </c>
      <c r="O12" s="15">
        <f t="shared" si="5"/>
        <v>6</v>
      </c>
      <c r="Q12" s="81">
        <f>N12</f>
        <v>0.21944444444444444</v>
      </c>
      <c r="W12" s="136"/>
      <c r="X12" s="136">
        <f>N12</f>
        <v>0.21944444444444444</v>
      </c>
      <c r="Y12" s="136"/>
      <c r="Z12" s="136"/>
      <c r="AA12" s="136"/>
      <c r="AB12" s="82"/>
      <c r="AC12" s="82"/>
    </row>
    <row r="13" spans="1:29" ht="15">
      <c r="A13" s="138">
        <v>8</v>
      </c>
      <c r="B13" s="139" t="s">
        <v>171</v>
      </c>
      <c r="C13" s="139" t="s">
        <v>18</v>
      </c>
      <c r="D13" s="9"/>
      <c r="E13" s="15" t="s">
        <v>19</v>
      </c>
      <c r="F13" s="48">
        <v>0.022222222222222223</v>
      </c>
      <c r="G13" s="48">
        <v>0.06041666666666667</v>
      </c>
      <c r="H13" s="48">
        <v>0.03888888888888889</v>
      </c>
      <c r="I13" s="48">
        <v>0.07152777777777779</v>
      </c>
      <c r="J13" s="48">
        <v>0.016666666666666666</v>
      </c>
      <c r="K13" s="48">
        <v>0.1076388888888889</v>
      </c>
      <c r="L13" s="49">
        <f t="shared" si="2"/>
        <v>0.06041666666666667</v>
      </c>
      <c r="M13" s="49">
        <f t="shared" si="3"/>
        <v>0.1076388888888889</v>
      </c>
      <c r="N13" s="48">
        <f t="shared" si="4"/>
        <v>0.16805555555555557</v>
      </c>
      <c r="O13" s="15">
        <f t="shared" si="5"/>
        <v>7</v>
      </c>
      <c r="T13" s="81">
        <f>N13</f>
        <v>0.16805555555555557</v>
      </c>
      <c r="W13" s="136"/>
      <c r="X13" s="136"/>
      <c r="Y13" s="136">
        <f>N13</f>
        <v>0.16805555555555557</v>
      </c>
      <c r="Z13" s="136"/>
      <c r="AA13" s="136"/>
      <c r="AB13" s="82"/>
      <c r="AC13" s="82"/>
    </row>
    <row r="14" spans="1:29" ht="15">
      <c r="A14" s="138">
        <v>7</v>
      </c>
      <c r="B14" s="139" t="s">
        <v>170</v>
      </c>
      <c r="C14" s="139" t="s">
        <v>18</v>
      </c>
      <c r="D14" s="9"/>
      <c r="E14" s="15" t="s">
        <v>19</v>
      </c>
      <c r="F14" s="48">
        <v>0.07083333333333333</v>
      </c>
      <c r="G14" s="48">
        <v>0.04861111111111111</v>
      </c>
      <c r="H14" s="48">
        <v>0.05833333333333333</v>
      </c>
      <c r="I14" s="48">
        <v>0.0625</v>
      </c>
      <c r="J14" s="48">
        <v>0.03680555555555556</v>
      </c>
      <c r="K14" s="48">
        <v>0.061111111111111116</v>
      </c>
      <c r="L14" s="49">
        <f t="shared" si="2"/>
        <v>0.07083333333333333</v>
      </c>
      <c r="M14" s="49">
        <f t="shared" si="3"/>
        <v>0.0625</v>
      </c>
      <c r="N14" s="48">
        <f t="shared" si="4"/>
        <v>0.13333333333333333</v>
      </c>
      <c r="O14" s="15">
        <f t="shared" si="5"/>
        <v>8</v>
      </c>
      <c r="S14" s="81">
        <f>N14</f>
        <v>0.13333333333333333</v>
      </c>
      <c r="W14" s="136"/>
      <c r="X14" s="136"/>
      <c r="Y14" s="136">
        <f>N14</f>
        <v>0.13333333333333333</v>
      </c>
      <c r="Z14" s="136"/>
      <c r="AA14" s="136"/>
      <c r="AB14" s="82"/>
      <c r="AC14" s="82"/>
    </row>
    <row r="15" spans="1:29" ht="15">
      <c r="A15" s="138">
        <v>6</v>
      </c>
      <c r="B15" s="139" t="s">
        <v>169</v>
      </c>
      <c r="C15" s="139" t="s">
        <v>18</v>
      </c>
      <c r="D15" s="9"/>
      <c r="E15" s="15" t="s">
        <v>19</v>
      </c>
      <c r="F15" s="48">
        <v>0.03819444444444444</v>
      </c>
      <c r="G15" s="48">
        <v>0.049999999999999996</v>
      </c>
      <c r="H15" s="48">
        <v>0.05416666666666667</v>
      </c>
      <c r="I15" s="48">
        <v>0.05625</v>
      </c>
      <c r="J15" s="48">
        <v>0.03958333333333333</v>
      </c>
      <c r="K15" s="48">
        <v>0.06666666666666667</v>
      </c>
      <c r="L15" s="49">
        <f t="shared" si="2"/>
        <v>0.05416666666666667</v>
      </c>
      <c r="M15" s="49">
        <f t="shared" si="3"/>
        <v>0.06666666666666667</v>
      </c>
      <c r="N15" s="48">
        <f t="shared" si="4"/>
        <v>0.12083333333333333</v>
      </c>
      <c r="O15" s="15">
        <f t="shared" si="5"/>
        <v>9</v>
      </c>
      <c r="S15" s="81">
        <f>N15</f>
        <v>0.12083333333333333</v>
      </c>
      <c r="W15" s="136"/>
      <c r="X15" s="136"/>
      <c r="Y15" s="136">
        <f>N15</f>
        <v>0.12083333333333333</v>
      </c>
      <c r="Z15" s="136"/>
      <c r="AA15" s="136"/>
      <c r="AB15" s="82"/>
      <c r="AC15" s="82"/>
    </row>
    <row r="16" spans="1:29" ht="15">
      <c r="A16" s="138">
        <v>10</v>
      </c>
      <c r="B16" s="139" t="s">
        <v>180</v>
      </c>
      <c r="C16" s="139" t="s">
        <v>69</v>
      </c>
      <c r="D16" s="9"/>
      <c r="E16" s="15" t="s">
        <v>19</v>
      </c>
      <c r="F16" s="48"/>
      <c r="G16" s="48"/>
      <c r="H16" s="48"/>
      <c r="I16" s="48"/>
      <c r="J16" s="48"/>
      <c r="K16" s="48"/>
      <c r="L16" s="49">
        <f t="shared" si="2"/>
        <v>0</v>
      </c>
      <c r="M16" s="49">
        <f t="shared" si="3"/>
        <v>0</v>
      </c>
      <c r="N16" s="48">
        <f t="shared" si="4"/>
        <v>0</v>
      </c>
      <c r="O16" s="15">
        <f t="shared" si="5"/>
        <v>10</v>
      </c>
      <c r="V16" s="81">
        <f>N16</f>
        <v>0</v>
      </c>
      <c r="W16" s="136"/>
      <c r="X16" s="136"/>
      <c r="Y16" s="136"/>
      <c r="Z16" s="136"/>
      <c r="AA16" s="136"/>
      <c r="AB16" s="82"/>
      <c r="AC16" s="82"/>
    </row>
    <row r="17" spans="1:29" ht="15">
      <c r="A17" s="21"/>
      <c r="B17" s="46"/>
      <c r="C17" s="46"/>
      <c r="D17" s="21"/>
      <c r="E17" s="21"/>
      <c r="F17" s="51"/>
      <c r="G17" s="51"/>
      <c r="H17" s="51"/>
      <c r="I17" s="51"/>
      <c r="J17" s="51"/>
      <c r="K17" s="51"/>
      <c r="L17" s="51"/>
      <c r="M17" s="51"/>
      <c r="N17" s="51"/>
      <c r="O17" s="21"/>
      <c r="P17" s="46"/>
      <c r="W17" s="136"/>
      <c r="X17" s="136"/>
      <c r="Y17" s="136"/>
      <c r="Z17" s="136"/>
      <c r="AA17" s="136"/>
      <c r="AB17" s="82"/>
      <c r="AC17" s="82"/>
    </row>
    <row r="18" spans="1:29" ht="15">
      <c r="A18" s="21"/>
      <c r="B18" s="46"/>
      <c r="C18" s="46"/>
      <c r="D18" s="42" t="s">
        <v>158</v>
      </c>
      <c r="E18" s="21"/>
      <c r="F18" s="51"/>
      <c r="G18" s="51"/>
      <c r="H18" s="51"/>
      <c r="I18" s="51"/>
      <c r="J18" s="51"/>
      <c r="K18" s="51"/>
      <c r="L18" s="51"/>
      <c r="M18" s="51"/>
      <c r="N18" s="51"/>
      <c r="O18" s="21"/>
      <c r="P18" s="46"/>
      <c r="W18" s="136"/>
      <c r="X18" s="136"/>
      <c r="Y18" s="136"/>
      <c r="Z18" s="136"/>
      <c r="AA18" s="136"/>
      <c r="AB18" s="82"/>
      <c r="AC18" s="82"/>
    </row>
    <row r="19" spans="1:29" ht="15">
      <c r="A19" s="138">
        <v>1</v>
      </c>
      <c r="B19" s="139" t="s">
        <v>176</v>
      </c>
      <c r="C19" s="139" t="s">
        <v>10</v>
      </c>
      <c r="D19" s="9"/>
      <c r="E19" s="15" t="s">
        <v>20</v>
      </c>
      <c r="F19" s="48">
        <v>0.21458333333333335</v>
      </c>
      <c r="G19" s="48">
        <v>0.20138888888888887</v>
      </c>
      <c r="H19" s="48">
        <v>0.2138888888888889</v>
      </c>
      <c r="I19" s="48">
        <v>0.26458333333333334</v>
      </c>
      <c r="J19" s="48">
        <v>0.21875</v>
      </c>
      <c r="K19" s="48">
        <v>0.20138888888888887</v>
      </c>
      <c r="L19" s="49">
        <f aca="true" t="shared" si="6" ref="L19:L25">MAX(F19:H19)</f>
        <v>0.21458333333333335</v>
      </c>
      <c r="M19" s="49">
        <f aca="true" t="shared" si="7" ref="M19:M25">MAX(I19:K19)</f>
        <v>0.26458333333333334</v>
      </c>
      <c r="N19" s="48">
        <f aca="true" t="shared" si="8" ref="N19:N25">SUM(L19:M19)</f>
        <v>0.4791666666666667</v>
      </c>
      <c r="O19" s="15">
        <f>RANK(N19,N$19:N$24)</f>
        <v>1</v>
      </c>
      <c r="P19" s="81">
        <f>N19</f>
        <v>0.4791666666666667</v>
      </c>
      <c r="W19" s="136">
        <f>N19</f>
        <v>0.4791666666666667</v>
      </c>
      <c r="X19" s="136"/>
      <c r="Y19" s="136"/>
      <c r="Z19" s="136"/>
      <c r="AA19" s="136"/>
      <c r="AB19" s="82"/>
      <c r="AC19" s="82"/>
    </row>
    <row r="20" spans="1:29" ht="15">
      <c r="A20" s="138">
        <v>6</v>
      </c>
      <c r="B20" s="139" t="s">
        <v>181</v>
      </c>
      <c r="C20" s="139" t="s">
        <v>10</v>
      </c>
      <c r="D20" s="9"/>
      <c r="E20" s="15"/>
      <c r="F20" s="48">
        <v>0.17569444444444446</v>
      </c>
      <c r="G20" s="48">
        <v>0.20972222222222223</v>
      </c>
      <c r="H20" s="48">
        <v>0.09583333333333333</v>
      </c>
      <c r="I20" s="48">
        <v>0.15416666666666667</v>
      </c>
      <c r="J20" s="48">
        <v>0.15555555555555556</v>
      </c>
      <c r="K20" s="48">
        <v>0.14166666666666666</v>
      </c>
      <c r="L20" s="49">
        <f t="shared" si="6"/>
        <v>0.20972222222222223</v>
      </c>
      <c r="M20" s="49">
        <f t="shared" si="7"/>
        <v>0.15555555555555556</v>
      </c>
      <c r="N20" s="48">
        <f t="shared" si="8"/>
        <v>0.3652777777777778</v>
      </c>
      <c r="O20" s="15">
        <f>RANK(N20,N$19:N$24)</f>
        <v>2</v>
      </c>
      <c r="U20" s="81"/>
      <c r="W20" s="136">
        <f>N20</f>
        <v>0.3652777777777778</v>
      </c>
      <c r="X20" s="136"/>
      <c r="Y20" s="136"/>
      <c r="Z20" s="136"/>
      <c r="AA20" s="136"/>
      <c r="AB20" s="82"/>
      <c r="AC20" s="82"/>
    </row>
    <row r="21" spans="1:29" ht="15">
      <c r="A21" s="138">
        <v>4</v>
      </c>
      <c r="B21" s="139" t="s">
        <v>178</v>
      </c>
      <c r="C21" s="139" t="s">
        <v>17</v>
      </c>
      <c r="D21" s="9"/>
      <c r="E21" s="15" t="s">
        <v>19</v>
      </c>
      <c r="F21" s="48">
        <v>0.07708333333333334</v>
      </c>
      <c r="G21" s="48">
        <v>0.07083333333333333</v>
      </c>
      <c r="H21" s="48"/>
      <c r="I21" s="48">
        <v>0.002777777777777778</v>
      </c>
      <c r="J21" s="48">
        <v>0.23055555555555554</v>
      </c>
      <c r="K21" s="48">
        <v>0.004166666666666667</v>
      </c>
      <c r="L21" s="49">
        <f t="shared" si="6"/>
        <v>0.07708333333333334</v>
      </c>
      <c r="M21" s="49">
        <f t="shared" si="7"/>
        <v>0.23055555555555554</v>
      </c>
      <c r="N21" s="48">
        <f t="shared" si="8"/>
        <v>0.3076388888888889</v>
      </c>
      <c r="O21" s="15">
        <f>RANK(N21,N$19:N$24)</f>
        <v>3</v>
      </c>
      <c r="U21" s="81">
        <f>N21</f>
        <v>0.3076388888888889</v>
      </c>
      <c r="W21" s="136"/>
      <c r="X21" s="136"/>
      <c r="Y21" s="136"/>
      <c r="Z21" s="136"/>
      <c r="AA21" s="136">
        <f>N21</f>
        <v>0.3076388888888889</v>
      </c>
      <c r="AB21" s="82"/>
      <c r="AC21" s="82"/>
    </row>
    <row r="22" spans="1:29" ht="15">
      <c r="A22" s="138">
        <v>7</v>
      </c>
      <c r="B22" s="139" t="s">
        <v>194</v>
      </c>
      <c r="C22" s="139" t="s">
        <v>12</v>
      </c>
      <c r="D22" s="9"/>
      <c r="E22" s="15"/>
      <c r="F22" s="48">
        <v>0.10972222222222222</v>
      </c>
      <c r="G22" s="48">
        <v>0.11388888888888889</v>
      </c>
      <c r="H22" s="48">
        <v>0.0763888888888889</v>
      </c>
      <c r="I22" s="48">
        <v>0.08819444444444445</v>
      </c>
      <c r="J22" s="48">
        <v>0.10625</v>
      </c>
      <c r="K22" s="48">
        <v>0.12638888888888888</v>
      </c>
      <c r="L22" s="49">
        <f t="shared" si="6"/>
        <v>0.11388888888888889</v>
      </c>
      <c r="M22" s="49">
        <f t="shared" si="7"/>
        <v>0.12638888888888888</v>
      </c>
      <c r="N22" s="48">
        <f t="shared" si="8"/>
        <v>0.24027777777777776</v>
      </c>
      <c r="O22" s="15">
        <v>4</v>
      </c>
      <c r="U22" s="81"/>
      <c r="W22" s="136"/>
      <c r="X22" s="136">
        <f>N22</f>
        <v>0.24027777777777776</v>
      </c>
      <c r="Y22" s="136"/>
      <c r="Z22" s="136"/>
      <c r="AA22" s="136"/>
      <c r="AB22" s="82"/>
      <c r="AC22" s="82"/>
    </row>
    <row r="23" spans="1:29" ht="15">
      <c r="A23" s="138">
        <v>3</v>
      </c>
      <c r="B23" s="139" t="s">
        <v>64</v>
      </c>
      <c r="C23" s="139" t="s">
        <v>18</v>
      </c>
      <c r="D23" s="9"/>
      <c r="E23" s="15" t="s">
        <v>20</v>
      </c>
      <c r="F23" s="48">
        <v>0.12013888888888889</v>
      </c>
      <c r="G23" s="48">
        <v>0.1013888888888889</v>
      </c>
      <c r="H23" s="48">
        <v>0.0763888888888889</v>
      </c>
      <c r="I23" s="48">
        <v>0.07013888888888889</v>
      </c>
      <c r="J23" s="48">
        <v>0.07569444444444444</v>
      </c>
      <c r="K23" s="48">
        <v>0.0798611111111111</v>
      </c>
      <c r="L23" s="49">
        <f t="shared" si="6"/>
        <v>0.12013888888888889</v>
      </c>
      <c r="M23" s="49">
        <f t="shared" si="7"/>
        <v>0.0798611111111111</v>
      </c>
      <c r="N23" s="48">
        <f t="shared" si="8"/>
        <v>0.2</v>
      </c>
      <c r="O23" s="15">
        <v>5</v>
      </c>
      <c r="T23" s="81">
        <f>N23</f>
        <v>0.2</v>
      </c>
      <c r="W23" s="136"/>
      <c r="X23" s="136"/>
      <c r="Y23" s="136">
        <f>N23</f>
        <v>0.2</v>
      </c>
      <c r="Z23" s="136"/>
      <c r="AA23" s="136"/>
      <c r="AB23" s="82"/>
      <c r="AC23" s="82"/>
    </row>
    <row r="24" spans="1:29" ht="15">
      <c r="A24" s="138">
        <v>5</v>
      </c>
      <c r="B24" s="139" t="s">
        <v>160</v>
      </c>
      <c r="C24" s="139" t="s">
        <v>17</v>
      </c>
      <c r="D24" s="9"/>
      <c r="E24" s="15"/>
      <c r="F24" s="48">
        <v>0.05625</v>
      </c>
      <c r="G24" s="48">
        <v>0.08611111111111112</v>
      </c>
      <c r="H24" s="48">
        <v>0.07569444444444444</v>
      </c>
      <c r="I24" s="48">
        <v>0.07222222222222223</v>
      </c>
      <c r="J24" s="48">
        <v>0.06458333333333334</v>
      </c>
      <c r="K24" s="48">
        <v>0.075</v>
      </c>
      <c r="L24" s="49">
        <f t="shared" si="6"/>
        <v>0.08611111111111112</v>
      </c>
      <c r="M24" s="49">
        <f t="shared" si="7"/>
        <v>0.075</v>
      </c>
      <c r="N24" s="48">
        <f t="shared" si="8"/>
        <v>0.16111111111111112</v>
      </c>
      <c r="O24" s="15">
        <v>6</v>
      </c>
      <c r="U24" s="81"/>
      <c r="W24" s="136"/>
      <c r="X24" s="136"/>
      <c r="Y24" s="136"/>
      <c r="Z24" s="136"/>
      <c r="AA24" s="136">
        <f>N24</f>
        <v>0.16111111111111112</v>
      </c>
      <c r="AB24" s="82"/>
      <c r="AC24" s="82"/>
    </row>
    <row r="25" spans="1:29" ht="15">
      <c r="A25" s="138">
        <v>2</v>
      </c>
      <c r="B25" s="139" t="s">
        <v>8</v>
      </c>
      <c r="C25" s="139" t="s">
        <v>12</v>
      </c>
      <c r="D25" s="9"/>
      <c r="E25" s="15" t="s">
        <v>20</v>
      </c>
      <c r="F25" s="48"/>
      <c r="G25" s="48"/>
      <c r="H25" s="48"/>
      <c r="I25" s="48"/>
      <c r="J25" s="48"/>
      <c r="K25" s="48"/>
      <c r="L25" s="49">
        <f t="shared" si="6"/>
        <v>0</v>
      </c>
      <c r="M25" s="49">
        <f t="shared" si="7"/>
        <v>0</v>
      </c>
      <c r="N25" s="48">
        <f t="shared" si="8"/>
        <v>0</v>
      </c>
      <c r="O25" s="15">
        <v>7</v>
      </c>
      <c r="Q25" s="81">
        <f>N25</f>
        <v>0</v>
      </c>
      <c r="W25" s="136"/>
      <c r="X25" s="136">
        <f>N25</f>
        <v>0</v>
      </c>
      <c r="Y25" s="136"/>
      <c r="Z25" s="136"/>
      <c r="AA25" s="136"/>
      <c r="AB25" s="82"/>
      <c r="AC25" s="82"/>
    </row>
    <row r="26" spans="1:29" ht="15">
      <c r="A26" s="21"/>
      <c r="B26" s="134"/>
      <c r="C26" s="134"/>
      <c r="D26" s="135"/>
      <c r="E26" s="21"/>
      <c r="F26" s="136"/>
      <c r="G26" s="136"/>
      <c r="H26" s="136"/>
      <c r="I26" s="136"/>
      <c r="J26" s="136"/>
      <c r="K26" s="136"/>
      <c r="L26" s="137"/>
      <c r="M26" s="137"/>
      <c r="N26" s="136"/>
      <c r="O26" s="21"/>
      <c r="V26" s="81"/>
      <c r="W26" s="136"/>
      <c r="X26" s="136"/>
      <c r="Y26" s="136"/>
      <c r="Z26" s="136"/>
      <c r="AA26" s="136"/>
      <c r="AB26" s="82"/>
      <c r="AC26" s="82"/>
    </row>
    <row r="27" spans="1:29" ht="15">
      <c r="A27" s="21"/>
      <c r="B27" s="46"/>
      <c r="C27" s="46"/>
      <c r="D27" s="21" t="s">
        <v>54</v>
      </c>
      <c r="E27" s="21"/>
      <c r="F27" s="51"/>
      <c r="G27" s="51"/>
      <c r="H27" s="51"/>
      <c r="I27" s="51"/>
      <c r="J27" s="51"/>
      <c r="K27" s="51"/>
      <c r="L27" s="51"/>
      <c r="M27" s="51"/>
      <c r="N27" s="51"/>
      <c r="O27" s="21"/>
      <c r="P27" s="46"/>
      <c r="W27" s="136"/>
      <c r="X27" s="136"/>
      <c r="Y27" s="136"/>
      <c r="Z27" s="136"/>
      <c r="AA27" s="136"/>
      <c r="AB27" s="82"/>
      <c r="AC27" s="82"/>
    </row>
    <row r="28" spans="1:29" ht="15">
      <c r="A28" s="138">
        <v>2</v>
      </c>
      <c r="B28" s="139" t="s">
        <v>175</v>
      </c>
      <c r="C28" s="139" t="s">
        <v>10</v>
      </c>
      <c r="D28" s="9"/>
      <c r="E28" s="15" t="s">
        <v>20</v>
      </c>
      <c r="F28" s="48">
        <v>0.23819444444444446</v>
      </c>
      <c r="G28" s="48">
        <v>0.2465277777777778</v>
      </c>
      <c r="H28" s="48">
        <v>0.2743055555555555</v>
      </c>
      <c r="I28" s="48">
        <v>0.2777777777777778</v>
      </c>
      <c r="J28" s="48">
        <v>0.27569444444444446</v>
      </c>
      <c r="K28" s="48">
        <v>0.2263888888888889</v>
      </c>
      <c r="L28" s="49">
        <f aca="true" t="shared" si="9" ref="L28:L35">MAX(F28:H28)</f>
        <v>0.2743055555555555</v>
      </c>
      <c r="M28" s="49">
        <f aca="true" t="shared" si="10" ref="M28:M35">MAX(I28:K28)</f>
        <v>0.2777777777777778</v>
      </c>
      <c r="N28" s="48">
        <f aca="true" t="shared" si="11" ref="N28:N35">SUM(L28:M28)</f>
        <v>0.5520833333333333</v>
      </c>
      <c r="O28" s="15">
        <f aca="true" t="shared" si="12" ref="O28:O35">RANK(N28,N$28:N$35)</f>
        <v>1</v>
      </c>
      <c r="P28" s="81">
        <f>N28</f>
        <v>0.5520833333333333</v>
      </c>
      <c r="W28" s="136">
        <f>N28</f>
        <v>0.5520833333333333</v>
      </c>
      <c r="X28" s="136"/>
      <c r="Y28" s="136"/>
      <c r="Z28" s="136"/>
      <c r="AA28" s="136"/>
      <c r="AB28" s="82"/>
      <c r="AC28" s="82"/>
    </row>
    <row r="29" spans="1:29" ht="15">
      <c r="A29" s="138">
        <v>1</v>
      </c>
      <c r="B29" s="139" t="s">
        <v>68</v>
      </c>
      <c r="C29" s="139" t="s">
        <v>10</v>
      </c>
      <c r="D29" s="9"/>
      <c r="E29" s="15" t="s">
        <v>20</v>
      </c>
      <c r="F29" s="48">
        <v>0.19722222222222222</v>
      </c>
      <c r="G29" s="48">
        <v>0.027083333333333334</v>
      </c>
      <c r="H29" s="48">
        <v>0.13819444444444443</v>
      </c>
      <c r="I29" s="48">
        <v>0.04722222222222222</v>
      </c>
      <c r="J29" s="48">
        <v>0.2333333333333333</v>
      </c>
      <c r="K29" s="48">
        <v>0.13958333333333334</v>
      </c>
      <c r="L29" s="49">
        <f t="shared" si="9"/>
        <v>0.19722222222222222</v>
      </c>
      <c r="M29" s="49">
        <f t="shared" si="10"/>
        <v>0.2333333333333333</v>
      </c>
      <c r="N29" s="48">
        <f t="shared" si="11"/>
        <v>0.4305555555555555</v>
      </c>
      <c r="O29" s="15">
        <f t="shared" si="12"/>
        <v>2</v>
      </c>
      <c r="P29" s="81">
        <f>N29</f>
        <v>0.4305555555555555</v>
      </c>
      <c r="W29" s="136">
        <f>N29</f>
        <v>0.4305555555555555</v>
      </c>
      <c r="X29" s="136"/>
      <c r="Y29" s="136"/>
      <c r="Z29" s="136"/>
      <c r="AA29" s="136"/>
      <c r="AB29" s="82"/>
      <c r="AC29" s="82"/>
    </row>
    <row r="30" spans="1:29" ht="15">
      <c r="A30" s="138">
        <v>4</v>
      </c>
      <c r="B30" s="139" t="s">
        <v>65</v>
      </c>
      <c r="C30" s="139" t="s">
        <v>18</v>
      </c>
      <c r="D30" s="9"/>
      <c r="E30" s="15" t="s">
        <v>20</v>
      </c>
      <c r="F30" s="48">
        <v>0.1173611111111111</v>
      </c>
      <c r="G30" s="48">
        <v>0.09236111111111112</v>
      </c>
      <c r="H30" s="48">
        <v>0.17361111111111113</v>
      </c>
      <c r="I30" s="48">
        <v>0.17777777777777778</v>
      </c>
      <c r="J30" s="48">
        <v>0.17430555555555557</v>
      </c>
      <c r="K30" s="48">
        <v>0.17916666666666667</v>
      </c>
      <c r="L30" s="49">
        <f t="shared" si="9"/>
        <v>0.17361111111111113</v>
      </c>
      <c r="M30" s="49">
        <f t="shared" si="10"/>
        <v>0.17916666666666667</v>
      </c>
      <c r="N30" s="48">
        <f t="shared" si="11"/>
        <v>0.3527777777777778</v>
      </c>
      <c r="O30" s="15">
        <f t="shared" si="12"/>
        <v>3</v>
      </c>
      <c r="T30" s="81">
        <f>N30</f>
        <v>0.3527777777777778</v>
      </c>
      <c r="W30" s="136"/>
      <c r="X30" s="136"/>
      <c r="Y30" s="136">
        <f>N30</f>
        <v>0.3527777777777778</v>
      </c>
      <c r="Z30" s="136"/>
      <c r="AA30" s="136"/>
      <c r="AB30" s="82"/>
      <c r="AC30" s="82"/>
    </row>
    <row r="31" spans="1:29" ht="15">
      <c r="A31" s="138">
        <v>3</v>
      </c>
      <c r="B31" s="139" t="s">
        <v>8</v>
      </c>
      <c r="C31" s="139" t="s">
        <v>12</v>
      </c>
      <c r="D31" s="9"/>
      <c r="E31" s="15" t="s">
        <v>20</v>
      </c>
      <c r="F31" s="48">
        <v>0.13333333333333333</v>
      </c>
      <c r="G31" s="48">
        <v>0.13194444444444445</v>
      </c>
      <c r="H31" s="48">
        <v>0.13472222222222222</v>
      </c>
      <c r="I31" s="48">
        <v>0.13402777777777777</v>
      </c>
      <c r="J31" s="48">
        <v>0.15972222222222224</v>
      </c>
      <c r="K31" s="48">
        <v>0.10486111111111111</v>
      </c>
      <c r="L31" s="49">
        <f t="shared" si="9"/>
        <v>0.13472222222222222</v>
      </c>
      <c r="M31" s="49">
        <f t="shared" si="10"/>
        <v>0.15972222222222224</v>
      </c>
      <c r="N31" s="48">
        <f t="shared" si="11"/>
        <v>0.29444444444444445</v>
      </c>
      <c r="O31" s="15">
        <f t="shared" si="12"/>
        <v>4</v>
      </c>
      <c r="Q31" s="81">
        <f>N31</f>
        <v>0.29444444444444445</v>
      </c>
      <c r="W31" s="136"/>
      <c r="X31" s="136">
        <f>N31</f>
        <v>0.29444444444444445</v>
      </c>
      <c r="Y31" s="136"/>
      <c r="Z31" s="136"/>
      <c r="AA31" s="136"/>
      <c r="AB31" s="82"/>
      <c r="AC31" s="82"/>
    </row>
    <row r="32" spans="1:29" ht="15">
      <c r="A32" s="138">
        <v>5</v>
      </c>
      <c r="B32" s="139" t="s">
        <v>161</v>
      </c>
      <c r="C32" s="139" t="s">
        <v>17</v>
      </c>
      <c r="D32" s="9"/>
      <c r="E32" s="15" t="s">
        <v>19</v>
      </c>
      <c r="F32" s="48">
        <v>0.03125</v>
      </c>
      <c r="G32" s="48">
        <v>0.09583333333333333</v>
      </c>
      <c r="H32" s="48">
        <v>0.10486111111111111</v>
      </c>
      <c r="I32" s="48">
        <v>0.10208333333333335</v>
      </c>
      <c r="J32" s="48">
        <v>0.06736111111111111</v>
      </c>
      <c r="K32" s="48">
        <v>0.059722222222222225</v>
      </c>
      <c r="L32" s="49">
        <f t="shared" si="9"/>
        <v>0.10486111111111111</v>
      </c>
      <c r="M32" s="49">
        <f t="shared" si="10"/>
        <v>0.10208333333333335</v>
      </c>
      <c r="N32" s="48">
        <f t="shared" si="11"/>
        <v>0.20694444444444446</v>
      </c>
      <c r="O32" s="15">
        <f t="shared" si="12"/>
        <v>5</v>
      </c>
      <c r="U32" s="81">
        <f>N32</f>
        <v>0.20694444444444446</v>
      </c>
      <c r="W32" s="136"/>
      <c r="X32" s="136"/>
      <c r="Y32" s="136"/>
      <c r="Z32" s="136"/>
      <c r="AA32" s="136">
        <f>N32</f>
        <v>0.20694444444444446</v>
      </c>
      <c r="AB32" s="82"/>
      <c r="AC32" s="82"/>
    </row>
    <row r="33" spans="1:29" ht="15">
      <c r="A33" s="138">
        <v>7</v>
      </c>
      <c r="B33" s="139" t="s">
        <v>163</v>
      </c>
      <c r="C33" s="139" t="s">
        <v>17</v>
      </c>
      <c r="D33" s="9"/>
      <c r="E33" s="15"/>
      <c r="F33" s="48">
        <v>0.08472222222222221</v>
      </c>
      <c r="G33" s="48">
        <v>0.10555555555555556</v>
      </c>
      <c r="H33" s="48">
        <v>0.10347222222222223</v>
      </c>
      <c r="I33" s="48">
        <v>0.06597222222222222</v>
      </c>
      <c r="J33" s="48">
        <v>0.08541666666666665</v>
      </c>
      <c r="K33" s="48">
        <v>0.08680555555555557</v>
      </c>
      <c r="L33" s="49">
        <f t="shared" si="9"/>
        <v>0.10555555555555556</v>
      </c>
      <c r="M33" s="49">
        <f t="shared" si="10"/>
        <v>0.08680555555555557</v>
      </c>
      <c r="N33" s="48">
        <f t="shared" si="11"/>
        <v>0.19236111111111112</v>
      </c>
      <c r="O33" s="15">
        <f t="shared" si="12"/>
        <v>6</v>
      </c>
      <c r="U33" s="81"/>
      <c r="W33" s="136"/>
      <c r="X33" s="136"/>
      <c r="Y33" s="136"/>
      <c r="Z33" s="136"/>
      <c r="AA33" s="136">
        <f>N33</f>
        <v>0.19236111111111112</v>
      </c>
      <c r="AB33" s="82"/>
      <c r="AC33" s="82"/>
    </row>
    <row r="34" spans="1:29" ht="15">
      <c r="A34" s="138">
        <v>8</v>
      </c>
      <c r="B34" s="139" t="s">
        <v>177</v>
      </c>
      <c r="C34" s="139" t="s">
        <v>17</v>
      </c>
      <c r="D34" s="9"/>
      <c r="E34" s="15"/>
      <c r="F34" s="48">
        <v>0.06805555555555555</v>
      </c>
      <c r="G34" s="48">
        <v>0.059722222222222225</v>
      </c>
      <c r="H34" s="48">
        <v>0.07361111111111111</v>
      </c>
      <c r="I34" s="48">
        <v>0.05833333333333333</v>
      </c>
      <c r="J34" s="48">
        <v>0.09027777777777778</v>
      </c>
      <c r="K34" s="48">
        <v>0.09097222222222222</v>
      </c>
      <c r="L34" s="49">
        <f t="shared" si="9"/>
        <v>0.07361111111111111</v>
      </c>
      <c r="M34" s="49">
        <f t="shared" si="10"/>
        <v>0.09097222222222222</v>
      </c>
      <c r="N34" s="48">
        <f t="shared" si="11"/>
        <v>0.16458333333333333</v>
      </c>
      <c r="O34" s="15">
        <f t="shared" si="12"/>
        <v>7</v>
      </c>
      <c r="U34" s="81"/>
      <c r="W34" s="136"/>
      <c r="X34" s="136"/>
      <c r="Y34" s="136"/>
      <c r="Z34" s="136"/>
      <c r="AA34" s="136"/>
      <c r="AB34" s="82"/>
      <c r="AC34" s="82"/>
    </row>
    <row r="35" spans="1:29" ht="15">
      <c r="A35" s="138">
        <v>6</v>
      </c>
      <c r="B35" s="139" t="s">
        <v>162</v>
      </c>
      <c r="C35" s="139" t="s">
        <v>17</v>
      </c>
      <c r="D35" s="9"/>
      <c r="E35" s="15"/>
      <c r="F35" s="48">
        <v>0.07847222222222222</v>
      </c>
      <c r="G35" s="48">
        <v>0.07152777777777779</v>
      </c>
      <c r="H35" s="48">
        <v>0.061111111111111116</v>
      </c>
      <c r="I35" s="48">
        <v>0.08472222222222221</v>
      </c>
      <c r="J35" s="48">
        <v>0.07430555555555556</v>
      </c>
      <c r="K35" s="48">
        <v>0.07013888888888889</v>
      </c>
      <c r="L35" s="49">
        <f t="shared" si="9"/>
        <v>0.07847222222222222</v>
      </c>
      <c r="M35" s="49">
        <f t="shared" si="10"/>
        <v>0.08472222222222221</v>
      </c>
      <c r="N35" s="48">
        <f t="shared" si="11"/>
        <v>0.16319444444444442</v>
      </c>
      <c r="O35" s="15">
        <f t="shared" si="12"/>
        <v>8</v>
      </c>
      <c r="U35" s="81"/>
      <c r="W35" s="136"/>
      <c r="X35" s="136"/>
      <c r="Y35" s="136"/>
      <c r="Z35" s="136"/>
      <c r="AA35" s="136"/>
      <c r="AB35" s="82"/>
      <c r="AC35" s="82"/>
    </row>
    <row r="36" spans="1:29" ht="15">
      <c r="A36" s="21"/>
      <c r="B36" s="46"/>
      <c r="C36" s="46"/>
      <c r="D36" s="21"/>
      <c r="E36" s="21"/>
      <c r="F36" s="46"/>
      <c r="G36" s="46"/>
      <c r="H36" s="46"/>
      <c r="I36" s="46"/>
      <c r="J36" s="52"/>
      <c r="K36" s="46"/>
      <c r="L36" s="46"/>
      <c r="M36" s="46"/>
      <c r="N36" s="46"/>
      <c r="O36" s="46"/>
      <c r="W36" s="136"/>
      <c r="X36" s="136"/>
      <c r="Y36" s="136"/>
      <c r="Z36" s="136"/>
      <c r="AA36" s="136"/>
      <c r="AB36" s="82"/>
      <c r="AC36" s="82"/>
    </row>
    <row r="37" spans="1:29" ht="15">
      <c r="A37" s="21"/>
      <c r="B37" s="46"/>
      <c r="C37" s="46"/>
      <c r="D37" s="21" t="s">
        <v>55</v>
      </c>
      <c r="E37" s="21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W37" s="136"/>
      <c r="X37" s="136"/>
      <c r="Y37" s="136"/>
      <c r="Z37" s="136"/>
      <c r="AA37" s="136"/>
      <c r="AB37" s="82"/>
      <c r="AC37" s="82"/>
    </row>
    <row r="38" spans="1:29" ht="15">
      <c r="A38" s="138">
        <v>4</v>
      </c>
      <c r="B38" s="139" t="s">
        <v>63</v>
      </c>
      <c r="C38" s="139" t="s">
        <v>17</v>
      </c>
      <c r="D38" s="9"/>
      <c r="E38" s="15" t="s">
        <v>23</v>
      </c>
      <c r="F38" s="48">
        <v>0.28402777777777777</v>
      </c>
      <c r="G38" s="48">
        <v>0.20069444444444443</v>
      </c>
      <c r="H38" s="48"/>
      <c r="I38" s="48">
        <v>0.29097222222222224</v>
      </c>
      <c r="J38" s="48"/>
      <c r="K38" s="48"/>
      <c r="L38" s="49">
        <f>MAX(F38:H38)</f>
        <v>0.28402777777777777</v>
      </c>
      <c r="M38" s="49">
        <f aca="true" t="shared" si="13" ref="M38:M45">MAX(I38:K38)</f>
        <v>0.29097222222222224</v>
      </c>
      <c r="N38" s="48">
        <f aca="true" t="shared" si="14" ref="N38:N45">SUM(L38:M38)</f>
        <v>0.575</v>
      </c>
      <c r="O38" s="15">
        <f aca="true" t="shared" si="15" ref="O38:O45">RANK(N38,N$38:N$45)</f>
        <v>1</v>
      </c>
      <c r="U38" s="81">
        <f>N38</f>
        <v>0.575</v>
      </c>
      <c r="W38" s="136"/>
      <c r="X38" s="136"/>
      <c r="Y38" s="136"/>
      <c r="Z38" s="136"/>
      <c r="AA38" s="136">
        <f>N38</f>
        <v>0.575</v>
      </c>
      <c r="AB38" s="82"/>
      <c r="AC38" s="82"/>
    </row>
    <row r="39" spans="1:29" ht="15">
      <c r="A39" s="138">
        <v>1</v>
      </c>
      <c r="B39" s="139" t="s">
        <v>14</v>
      </c>
      <c r="C39" s="139" t="s">
        <v>10</v>
      </c>
      <c r="D39" s="9"/>
      <c r="E39" s="15" t="s">
        <v>23</v>
      </c>
      <c r="F39" s="48">
        <v>0.24861111111111112</v>
      </c>
      <c r="G39" s="48"/>
      <c r="H39" s="48"/>
      <c r="I39" s="48">
        <v>0.2020833333333333</v>
      </c>
      <c r="J39" s="48">
        <v>0.3090277777777778</v>
      </c>
      <c r="K39" s="48">
        <v>0</v>
      </c>
      <c r="L39" s="49">
        <f>MAX(F39:H39)</f>
        <v>0.24861111111111112</v>
      </c>
      <c r="M39" s="49">
        <f t="shared" si="13"/>
        <v>0.3090277777777778</v>
      </c>
      <c r="N39" s="48">
        <f t="shared" si="14"/>
        <v>0.5576388888888889</v>
      </c>
      <c r="O39" s="15">
        <f t="shared" si="15"/>
        <v>2</v>
      </c>
      <c r="R39" s="81">
        <f>N39</f>
        <v>0.5576388888888889</v>
      </c>
      <c r="W39" s="136">
        <f>N39</f>
        <v>0.5576388888888889</v>
      </c>
      <c r="X39" s="136"/>
      <c r="Y39" s="136"/>
      <c r="Z39" s="136"/>
      <c r="AA39" s="136"/>
      <c r="AB39" s="82"/>
      <c r="AC39" s="82"/>
    </row>
    <row r="40" spans="1:29" ht="15">
      <c r="A40" s="138">
        <v>2</v>
      </c>
      <c r="B40" s="139" t="s">
        <v>172</v>
      </c>
      <c r="C40" s="139" t="s">
        <v>10</v>
      </c>
      <c r="D40" s="9"/>
      <c r="E40" s="15"/>
      <c r="F40" s="48">
        <v>0.1708333333333333</v>
      </c>
      <c r="G40" s="48">
        <v>0.2555555555555556</v>
      </c>
      <c r="H40" s="48">
        <v>0.1909722222222222</v>
      </c>
      <c r="I40" s="48">
        <v>0.1840277777777778</v>
      </c>
      <c r="J40" s="48">
        <v>0.22847222222222222</v>
      </c>
      <c r="K40" s="48">
        <v>0.1361111111111111</v>
      </c>
      <c r="L40" s="49">
        <f>MAX(F40:H40)</f>
        <v>0.2555555555555556</v>
      </c>
      <c r="M40" s="49">
        <f t="shared" si="13"/>
        <v>0.22847222222222222</v>
      </c>
      <c r="N40" s="48">
        <f t="shared" si="14"/>
        <v>0.48402777777777783</v>
      </c>
      <c r="O40" s="15">
        <f t="shared" si="15"/>
        <v>4</v>
      </c>
      <c r="R40" s="81"/>
      <c r="W40" s="136"/>
      <c r="X40" s="136"/>
      <c r="Y40" s="136"/>
      <c r="Z40" s="136"/>
      <c r="AA40" s="136"/>
      <c r="AB40" s="82"/>
      <c r="AC40" s="82"/>
    </row>
    <row r="41" spans="1:29" ht="15">
      <c r="A41" s="138">
        <v>3</v>
      </c>
      <c r="B41" s="139" t="s">
        <v>84</v>
      </c>
      <c r="C41" s="139" t="s">
        <v>10</v>
      </c>
      <c r="D41" s="9"/>
      <c r="E41" s="15" t="s">
        <v>23</v>
      </c>
      <c r="F41" s="48">
        <v>0.19027777777777777</v>
      </c>
      <c r="G41" s="48">
        <v>0.15347222222222223</v>
      </c>
      <c r="H41" s="48">
        <v>0.21597222222222223</v>
      </c>
      <c r="I41" s="48">
        <v>0.1763888888888889</v>
      </c>
      <c r="J41" s="48">
        <v>0.20694444444444446</v>
      </c>
      <c r="K41" s="48">
        <v>0.2777777777777778</v>
      </c>
      <c r="L41" s="49">
        <f>MAX(F41:H41)</f>
        <v>0.21597222222222223</v>
      </c>
      <c r="M41" s="49">
        <f t="shared" si="13"/>
        <v>0.2777777777777778</v>
      </c>
      <c r="N41" s="48">
        <f t="shared" si="14"/>
        <v>0.49375</v>
      </c>
      <c r="O41" s="15">
        <f t="shared" si="15"/>
        <v>3</v>
      </c>
      <c r="P41" s="81">
        <f>N41</f>
        <v>0.49375</v>
      </c>
      <c r="W41" s="136"/>
      <c r="X41" s="136"/>
      <c r="Y41" s="136"/>
      <c r="Z41" s="136"/>
      <c r="AA41" s="136"/>
      <c r="AB41" s="82"/>
      <c r="AC41" s="82"/>
    </row>
    <row r="42" spans="1:29" ht="15">
      <c r="A42" s="138">
        <v>5</v>
      </c>
      <c r="B42" s="139" t="s">
        <v>13</v>
      </c>
      <c r="C42" s="139" t="s">
        <v>7</v>
      </c>
      <c r="D42" s="9"/>
      <c r="E42" s="15" t="s">
        <v>23</v>
      </c>
      <c r="F42" s="48">
        <v>0.19583333333333333</v>
      </c>
      <c r="G42" s="48">
        <v>0.17430555555555557</v>
      </c>
      <c r="H42" s="48">
        <v>0.17916666666666667</v>
      </c>
      <c r="I42" s="48">
        <v>0.2263888888888889</v>
      </c>
      <c r="J42" s="48">
        <v>0.11388888888888889</v>
      </c>
      <c r="K42" s="48">
        <v>0.16597222222222222</v>
      </c>
      <c r="L42" s="49">
        <f>MAX(F42:H42)</f>
        <v>0.19583333333333333</v>
      </c>
      <c r="M42" s="49">
        <f t="shared" si="13"/>
        <v>0.2263888888888889</v>
      </c>
      <c r="N42" s="48">
        <f t="shared" si="14"/>
        <v>0.4222222222222222</v>
      </c>
      <c r="O42" s="15">
        <f t="shared" si="15"/>
        <v>5</v>
      </c>
      <c r="Q42" s="81">
        <f>N42</f>
        <v>0.4222222222222222</v>
      </c>
      <c r="W42" s="136"/>
      <c r="X42" s="136">
        <f>N42</f>
        <v>0.4222222222222222</v>
      </c>
      <c r="Y42" s="136"/>
      <c r="Z42" s="136"/>
      <c r="AA42" s="136"/>
      <c r="AB42" s="82"/>
      <c r="AC42" s="82"/>
    </row>
    <row r="43" spans="1:29" ht="15">
      <c r="A43" s="138">
        <v>6</v>
      </c>
      <c r="B43" s="139" t="s">
        <v>15</v>
      </c>
      <c r="C43" s="139" t="s">
        <v>18</v>
      </c>
      <c r="D43" s="9"/>
      <c r="E43" s="15" t="s">
        <v>23</v>
      </c>
      <c r="F43" s="48">
        <v>0.10555555555555556</v>
      </c>
      <c r="G43" s="48">
        <v>0.09861111111111111</v>
      </c>
      <c r="H43" s="48">
        <v>0.13958333333333334</v>
      </c>
      <c r="I43" s="48">
        <v>0.13819444444444443</v>
      </c>
      <c r="J43" s="48">
        <v>0.07777777777777778</v>
      </c>
      <c r="K43" s="48">
        <v>0.1013888888888889</v>
      </c>
      <c r="L43" s="49">
        <f>MAX(F43:K43)</f>
        <v>0.13958333333333334</v>
      </c>
      <c r="M43" s="49">
        <f t="shared" si="13"/>
        <v>0.13819444444444443</v>
      </c>
      <c r="N43" s="48">
        <f t="shared" si="14"/>
        <v>0.2777777777777778</v>
      </c>
      <c r="O43" s="15">
        <f t="shared" si="15"/>
        <v>6</v>
      </c>
      <c r="S43" s="81">
        <f>N43</f>
        <v>0.2777777777777778</v>
      </c>
      <c r="W43" s="136"/>
      <c r="X43" s="136"/>
      <c r="Y43" s="136">
        <f>N43</f>
        <v>0.2777777777777778</v>
      </c>
      <c r="Z43" s="136"/>
      <c r="AA43" s="136"/>
      <c r="AB43" s="82"/>
      <c r="AC43" s="82"/>
    </row>
    <row r="44" spans="1:29" ht="15">
      <c r="A44" s="138">
        <v>7</v>
      </c>
      <c r="B44" s="139" t="s">
        <v>164</v>
      </c>
      <c r="C44" s="139" t="s">
        <v>69</v>
      </c>
      <c r="D44" s="15"/>
      <c r="E44" s="15" t="s">
        <v>23</v>
      </c>
      <c r="F44" s="48">
        <v>0</v>
      </c>
      <c r="G44" s="48">
        <v>0</v>
      </c>
      <c r="H44" s="48">
        <v>0</v>
      </c>
      <c r="I44" s="48">
        <v>0.10694444444444444</v>
      </c>
      <c r="J44" s="48">
        <v>0.14722222222222223</v>
      </c>
      <c r="K44" s="48">
        <v>0.10555555555555556</v>
      </c>
      <c r="L44" s="49">
        <f>MAX(F44:H44)</f>
        <v>0</v>
      </c>
      <c r="M44" s="49">
        <f t="shared" si="13"/>
        <v>0.14722222222222223</v>
      </c>
      <c r="N44" s="48">
        <f t="shared" si="14"/>
        <v>0.14722222222222223</v>
      </c>
      <c r="O44" s="15">
        <f t="shared" si="15"/>
        <v>7</v>
      </c>
      <c r="W44" s="136"/>
      <c r="X44" s="136"/>
      <c r="Y44" s="136"/>
      <c r="Z44" s="136">
        <f>N44</f>
        <v>0.14722222222222223</v>
      </c>
      <c r="AA44" s="136"/>
      <c r="AB44" s="82"/>
      <c r="AC44" s="82"/>
    </row>
    <row r="45" spans="1:29" ht="15">
      <c r="A45" s="138">
        <v>8</v>
      </c>
      <c r="B45" s="139" t="s">
        <v>165</v>
      </c>
      <c r="C45" s="139" t="s">
        <v>69</v>
      </c>
      <c r="D45" s="15"/>
      <c r="E45" s="15" t="s">
        <v>23</v>
      </c>
      <c r="F45" s="48">
        <v>0</v>
      </c>
      <c r="G45" s="48">
        <v>0</v>
      </c>
      <c r="H45" s="48">
        <v>0</v>
      </c>
      <c r="I45" s="48">
        <v>0.10972222222222222</v>
      </c>
      <c r="J45" s="48">
        <v>0.06736111111111111</v>
      </c>
      <c r="K45" s="48">
        <v>0.1173611111111111</v>
      </c>
      <c r="L45" s="49">
        <f>MAX(F45:H45)</f>
        <v>0</v>
      </c>
      <c r="M45" s="49">
        <f t="shared" si="13"/>
        <v>0.1173611111111111</v>
      </c>
      <c r="N45" s="48">
        <f t="shared" si="14"/>
        <v>0.1173611111111111</v>
      </c>
      <c r="O45" s="15">
        <f t="shared" si="15"/>
        <v>8</v>
      </c>
      <c r="W45" s="136"/>
      <c r="X45" s="136"/>
      <c r="Y45" s="136"/>
      <c r="Z45" s="136"/>
      <c r="AA45" s="136"/>
      <c r="AB45" s="82"/>
      <c r="AC45" s="82"/>
    </row>
    <row r="46" spans="6:22" ht="15">
      <c r="F46" s="145">
        <f>MAX(F7:H45)</f>
        <v>0.28402777777777777</v>
      </c>
      <c r="I46" s="145">
        <f>MAX(I7:K45)</f>
        <v>0.3090277777777778</v>
      </c>
      <c r="P46" s="81">
        <f aca="true" t="shared" si="16" ref="P46:V46">SUM(P7:P16)</f>
        <v>0.6597222222222222</v>
      </c>
      <c r="Q46" s="81">
        <f t="shared" si="16"/>
        <v>0.45555555555555555</v>
      </c>
      <c r="R46" s="81">
        <f t="shared" si="16"/>
        <v>0</v>
      </c>
      <c r="S46" s="81">
        <f t="shared" si="16"/>
        <v>0.25416666666666665</v>
      </c>
      <c r="T46" s="81">
        <f t="shared" si="16"/>
        <v>0.16805555555555557</v>
      </c>
      <c r="U46" s="81">
        <f t="shared" si="16"/>
        <v>0</v>
      </c>
      <c r="V46" s="81">
        <f t="shared" si="16"/>
        <v>0.29166666666666663</v>
      </c>
    </row>
    <row r="47" spans="16:23" ht="15">
      <c r="P47" s="81">
        <f aca="true" t="shared" si="17" ref="P47:V47">SUM(P28:P35)</f>
        <v>0.9826388888888888</v>
      </c>
      <c r="Q47" s="81">
        <f t="shared" si="17"/>
        <v>0.29444444444444445</v>
      </c>
      <c r="R47" s="81">
        <f t="shared" si="17"/>
        <v>0</v>
      </c>
      <c r="S47" s="81">
        <f t="shared" si="17"/>
        <v>0</v>
      </c>
      <c r="T47" s="81">
        <f t="shared" si="17"/>
        <v>0.3527777777777778</v>
      </c>
      <c r="U47" s="81">
        <f t="shared" si="17"/>
        <v>0.20694444444444446</v>
      </c>
      <c r="V47" s="81">
        <f t="shared" si="17"/>
        <v>0</v>
      </c>
      <c r="W47" s="81">
        <f>SUM(W47:W47)</f>
        <v>0</v>
      </c>
    </row>
    <row r="48" spans="16:22" ht="15">
      <c r="P48" s="81">
        <f aca="true" t="shared" si="18" ref="P48:V48">SUM(P38:P45)</f>
        <v>0.49375</v>
      </c>
      <c r="Q48" s="81">
        <f t="shared" si="18"/>
        <v>0.4222222222222222</v>
      </c>
      <c r="R48" s="81">
        <f t="shared" si="18"/>
        <v>0.5576388888888889</v>
      </c>
      <c r="S48" s="81">
        <f t="shared" si="18"/>
        <v>0.2777777777777778</v>
      </c>
      <c r="T48" s="81">
        <f t="shared" si="18"/>
        <v>0</v>
      </c>
      <c r="U48" s="81">
        <f t="shared" si="18"/>
        <v>0.575</v>
      </c>
      <c r="V48" s="81">
        <f t="shared" si="18"/>
        <v>0</v>
      </c>
    </row>
    <row r="49" spans="16:22" ht="15">
      <c r="P49" s="81"/>
      <c r="R49" s="81"/>
      <c r="S49" s="81"/>
      <c r="T49" s="81"/>
      <c r="V49" s="81"/>
    </row>
    <row r="50" ht="15">
      <c r="P50" s="83"/>
    </row>
  </sheetData>
  <sheetProtection/>
  <mergeCells count="8">
    <mergeCell ref="W2:AA2"/>
    <mergeCell ref="V1:V4"/>
    <mergeCell ref="U1:U4"/>
    <mergeCell ref="Q1:Q4"/>
    <mergeCell ref="P1:P4"/>
    <mergeCell ref="R1:R4"/>
    <mergeCell ref="T1:T4"/>
    <mergeCell ref="S1:S4"/>
  </mergeCells>
  <printOptions/>
  <pageMargins left="0.4330708661417323" right="0.2755905511811024" top="0.47" bottom="0.15748031496062992" header="0.22" footer="0.15748031496062992"/>
  <pageSetup horizontalDpi="300" verticalDpi="300" orientation="portrait" r:id="rId2"/>
  <headerFooter alignWithMargins="0">
    <oddHeader xml:space="preserve">&amp;L
&amp;"Times New Roman Baltic,Regular"22.02.2014.&amp;C&amp;"Times New Roman Baltic,Bold"&amp;12Rīgas JTC kausa izcīņas sacensības telpu  lidmodeļiem
MINI  - STICK&amp;R
&amp;"Times New Roman Baltic,Regular"Rīga&amp;"Arial,Обычный"                              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9.7109375" style="55" customWidth="1"/>
    <col min="2" max="2" width="11.7109375" style="56" customWidth="1"/>
    <col min="3" max="3" width="10.8515625" style="56" bestFit="1" customWidth="1"/>
    <col min="4" max="4" width="9.57421875" style="56" customWidth="1"/>
    <col min="5" max="5" width="8.7109375" style="56" customWidth="1"/>
    <col min="6" max="6" width="18.28125" style="56" bestFit="1" customWidth="1"/>
    <col min="7" max="11" width="5.00390625" style="56" customWidth="1"/>
    <col min="12" max="12" width="10.7109375" style="56" customWidth="1"/>
    <col min="13" max="13" width="5.00390625" style="56" customWidth="1"/>
    <col min="14" max="14" width="6.140625" style="56" customWidth="1"/>
    <col min="15" max="15" width="2.140625" style="56" customWidth="1"/>
    <col min="16" max="16384" width="9.140625" style="56" customWidth="1"/>
  </cols>
  <sheetData>
    <row r="1" ht="15.75">
      <c r="C1" s="1" t="s">
        <v>28</v>
      </c>
    </row>
    <row r="2" ht="15.75">
      <c r="C2" s="1" t="s">
        <v>29</v>
      </c>
    </row>
    <row r="3" ht="45.75" customHeight="1">
      <c r="C3" s="1"/>
    </row>
    <row r="4" ht="15.75">
      <c r="B4" s="2" t="s">
        <v>57</v>
      </c>
    </row>
    <row r="6" spans="1:4" s="58" customFormat="1" ht="15.75">
      <c r="A6" s="55" t="s">
        <v>27</v>
      </c>
      <c r="D6" s="59"/>
    </row>
    <row r="7" spans="1:4" s="58" customFormat="1" ht="15.75">
      <c r="A7" s="61" t="s">
        <v>83</v>
      </c>
      <c r="B7" s="55" t="s">
        <v>10</v>
      </c>
      <c r="C7" s="64">
        <v>0.29305555555555557</v>
      </c>
      <c r="D7" s="58" t="s">
        <v>85</v>
      </c>
    </row>
    <row r="8" spans="1:4" s="58" customFormat="1" ht="15.75">
      <c r="A8" s="55"/>
      <c r="B8" s="55"/>
      <c r="C8" s="60"/>
      <c r="D8" s="59"/>
    </row>
    <row r="9" spans="1:4" s="58" customFormat="1" ht="15.75">
      <c r="A9" s="55" t="s">
        <v>26</v>
      </c>
      <c r="B9" s="55"/>
      <c r="C9" s="60"/>
      <c r="D9" s="59"/>
    </row>
    <row r="10" spans="1:4" s="58" customFormat="1" ht="15.75">
      <c r="A10" s="2" t="s">
        <v>9</v>
      </c>
      <c r="B10" s="55" t="s">
        <v>10</v>
      </c>
      <c r="C10" s="64">
        <v>0.29444444444444445</v>
      </c>
      <c r="D10" s="58" t="s">
        <v>59</v>
      </c>
    </row>
    <row r="11" spans="1:4" s="58" customFormat="1" ht="15.75">
      <c r="A11" s="55"/>
      <c r="B11" s="55"/>
      <c r="C11" s="60"/>
      <c r="D11" s="60"/>
    </row>
    <row r="12" spans="1:4" s="58" customFormat="1" ht="15.75">
      <c r="A12" s="55" t="s">
        <v>25</v>
      </c>
      <c r="B12" s="55"/>
      <c r="C12" s="60"/>
      <c r="D12" s="61"/>
    </row>
    <row r="13" spans="1:4" s="58" customFormat="1" ht="15.75">
      <c r="A13" s="61" t="s">
        <v>14</v>
      </c>
      <c r="B13" s="55" t="s">
        <v>10</v>
      </c>
      <c r="C13" s="64">
        <v>0.31736111111111115</v>
      </c>
      <c r="D13" s="58" t="s">
        <v>203</v>
      </c>
    </row>
    <row r="14" spans="1:4" s="58" customFormat="1" ht="15.75">
      <c r="A14" s="61" t="s">
        <v>14</v>
      </c>
      <c r="B14" s="55" t="s">
        <v>10</v>
      </c>
      <c r="C14" s="64">
        <v>0.3145833333333333</v>
      </c>
      <c r="D14" s="58" t="s">
        <v>56</v>
      </c>
    </row>
    <row r="15" ht="15.75">
      <c r="B15" s="55"/>
    </row>
    <row r="16" ht="15.75">
      <c r="B16" s="55"/>
    </row>
    <row r="17" ht="15.75">
      <c r="B17" s="55"/>
    </row>
    <row r="18" ht="15.75">
      <c r="B18" s="55"/>
    </row>
    <row r="19" ht="15.75">
      <c r="B19" s="55"/>
    </row>
    <row r="20" ht="15.75">
      <c r="B20" s="57" t="s">
        <v>58</v>
      </c>
    </row>
    <row r="21" ht="15.75">
      <c r="B21" s="55"/>
    </row>
    <row r="22" spans="1:4" s="58" customFormat="1" ht="15.75">
      <c r="A22" s="55" t="s">
        <v>27</v>
      </c>
      <c r="B22" s="55"/>
      <c r="D22" s="59"/>
    </row>
    <row r="23" spans="1:6" s="58" customFormat="1" ht="15.75">
      <c r="A23" s="61" t="s">
        <v>83</v>
      </c>
      <c r="B23" s="55" t="s">
        <v>10</v>
      </c>
      <c r="C23" s="65">
        <v>0.22013888888888888</v>
      </c>
      <c r="D23" s="65">
        <v>0.29305555555555557</v>
      </c>
      <c r="E23" s="64">
        <v>0.5131944444444445</v>
      </c>
      <c r="F23" s="58" t="s">
        <v>85</v>
      </c>
    </row>
    <row r="24" spans="2:6" ht="15.75">
      <c r="B24" s="55"/>
      <c r="C24" s="60"/>
      <c r="D24" s="60"/>
      <c r="E24" s="60"/>
      <c r="F24" s="59"/>
    </row>
    <row r="25" spans="1:6" s="58" customFormat="1" ht="15.75">
      <c r="A25" s="55" t="s">
        <v>26</v>
      </c>
      <c r="B25" s="55"/>
      <c r="C25" s="60"/>
      <c r="D25" s="60"/>
      <c r="E25" s="60"/>
      <c r="F25" s="59"/>
    </row>
    <row r="26" spans="1:6" ht="15.75">
      <c r="A26" s="2" t="s">
        <v>9</v>
      </c>
      <c r="B26" s="55" t="s">
        <v>10</v>
      </c>
      <c r="C26" s="62">
        <v>0.004907407407407407</v>
      </c>
      <c r="D26" s="62">
        <v>0.004594907407407408</v>
      </c>
      <c r="E26" s="63">
        <v>0.009502314814814814</v>
      </c>
      <c r="F26" s="58" t="s">
        <v>59</v>
      </c>
    </row>
    <row r="27" spans="2:6" ht="15.75">
      <c r="B27" s="55"/>
      <c r="C27" s="60"/>
      <c r="D27" s="60"/>
      <c r="E27" s="60"/>
      <c r="F27" s="60"/>
    </row>
    <row r="28" spans="1:6" s="58" customFormat="1" ht="15.75">
      <c r="A28" s="55" t="s">
        <v>25</v>
      </c>
      <c r="B28" s="55"/>
      <c r="C28" s="60"/>
      <c r="D28" s="60"/>
      <c r="E28" s="60"/>
      <c r="F28" s="61"/>
    </row>
    <row r="29" spans="1:6" s="58" customFormat="1" ht="15.75">
      <c r="A29" s="61" t="s">
        <v>14</v>
      </c>
      <c r="B29" s="55" t="s">
        <v>10</v>
      </c>
      <c r="C29" s="65">
        <v>0.3145833333333333</v>
      </c>
      <c r="D29" s="65">
        <v>0.2972222222222222</v>
      </c>
      <c r="E29" s="64">
        <v>0.6118055555555555</v>
      </c>
      <c r="F29" s="58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Q30" sqref="O30:Q30"/>
    </sheetView>
  </sheetViews>
  <sheetFormatPr defaultColWidth="9.140625" defaultRowHeight="12.75"/>
  <cols>
    <col min="1" max="1" width="4.57421875" style="3" customWidth="1"/>
    <col min="2" max="2" width="20.421875" style="4" customWidth="1"/>
    <col min="3" max="3" width="12.7109375" style="87" customWidth="1"/>
    <col min="4" max="4" width="18.7109375" style="3" customWidth="1"/>
    <col min="5" max="5" width="8.421875" style="3" customWidth="1"/>
    <col min="6" max="6" width="9.140625" style="6" customWidth="1"/>
    <col min="7" max="11" width="4.8515625" style="4" customWidth="1"/>
    <col min="12" max="12" width="4.8515625" style="4" hidden="1" customWidth="1"/>
    <col min="13" max="13" width="7.28125" style="4" hidden="1" customWidth="1"/>
    <col min="14" max="14" width="8.421875" style="4" hidden="1" customWidth="1"/>
    <col min="15" max="15" width="8.7109375" style="4" customWidth="1"/>
    <col min="16" max="16" width="8.421875" style="4" customWidth="1"/>
    <col min="17" max="17" width="9.140625" style="4" customWidth="1"/>
    <col min="18" max="18" width="7.00390625" style="3" customWidth="1"/>
    <col min="19" max="16384" width="9.140625" style="4" customWidth="1"/>
  </cols>
  <sheetData>
    <row r="1" ht="15">
      <c r="E1" s="5" t="s">
        <v>39</v>
      </c>
    </row>
    <row r="4" spans="1:18" ht="15">
      <c r="A4" s="8" t="s">
        <v>40</v>
      </c>
      <c r="B4" s="155" t="s">
        <v>16</v>
      </c>
      <c r="C4" s="160" t="s">
        <v>48</v>
      </c>
      <c r="D4" s="155" t="s">
        <v>49</v>
      </c>
      <c r="E4" s="155" t="s">
        <v>50</v>
      </c>
      <c r="F4" s="152" t="s">
        <v>41</v>
      </c>
      <c r="G4" s="157" t="s">
        <v>42</v>
      </c>
      <c r="H4" s="158"/>
      <c r="I4" s="158"/>
      <c r="J4" s="158"/>
      <c r="K4" s="158"/>
      <c r="L4" s="159"/>
      <c r="M4" s="154" t="s">
        <v>43</v>
      </c>
      <c r="N4" s="154" t="s">
        <v>44</v>
      </c>
      <c r="O4" s="8" t="s">
        <v>45</v>
      </c>
      <c r="P4" s="8" t="s">
        <v>46</v>
      </c>
      <c r="Q4" s="8" t="s">
        <v>47</v>
      </c>
      <c r="R4" s="155" t="s">
        <v>2</v>
      </c>
    </row>
    <row r="5" spans="1:18" ht="15">
      <c r="A5" s="10" t="s">
        <v>37</v>
      </c>
      <c r="B5" s="156"/>
      <c r="C5" s="161"/>
      <c r="D5" s="156"/>
      <c r="E5" s="156"/>
      <c r="F5" s="153"/>
      <c r="G5" s="7">
        <v>1</v>
      </c>
      <c r="H5" s="7">
        <v>2</v>
      </c>
      <c r="I5" s="7">
        <v>3</v>
      </c>
      <c r="J5" s="24">
        <v>4</v>
      </c>
      <c r="K5" s="24">
        <v>5</v>
      </c>
      <c r="L5" s="25">
        <v>6</v>
      </c>
      <c r="M5" s="154"/>
      <c r="N5" s="154"/>
      <c r="O5" s="10" t="s">
        <v>38</v>
      </c>
      <c r="P5" s="10" t="s">
        <v>51</v>
      </c>
      <c r="Q5" s="10" t="s">
        <v>38</v>
      </c>
      <c r="R5" s="156"/>
    </row>
    <row r="6" spans="1:14" ht="15">
      <c r="A6" s="11"/>
      <c r="B6" s="13"/>
      <c r="C6" s="88" t="s">
        <v>52</v>
      </c>
      <c r="D6" s="5"/>
      <c r="E6" s="5"/>
      <c r="F6" s="14"/>
      <c r="G6" s="13"/>
      <c r="H6" s="13"/>
      <c r="I6" s="13"/>
      <c r="J6" s="13"/>
      <c r="K6" s="13"/>
      <c r="L6" s="13"/>
      <c r="M6" s="13"/>
      <c r="N6" s="13"/>
    </row>
    <row r="7" spans="1:18" ht="15">
      <c r="A7" s="144">
        <v>1</v>
      </c>
      <c r="B7" s="16" t="s">
        <v>185</v>
      </c>
      <c r="C7" s="89" t="s">
        <v>67</v>
      </c>
      <c r="D7" s="15" t="s">
        <v>192</v>
      </c>
      <c r="E7" s="15">
        <v>25</v>
      </c>
      <c r="F7" s="17">
        <f aca="true" t="shared" si="0" ref="F7:F12">E7/MAX(E$7:E$12)*1000</f>
        <v>833.3333333333334</v>
      </c>
      <c r="G7" s="18">
        <v>0.00017361111111111112</v>
      </c>
      <c r="H7" s="18">
        <v>0.0002777777777777778</v>
      </c>
      <c r="I7" s="18">
        <v>0.0003935185185185185</v>
      </c>
      <c r="J7" s="18">
        <v>0.00042824074074074075</v>
      </c>
      <c r="K7" s="18">
        <v>0.0002777777777777778</v>
      </c>
      <c r="L7" s="18"/>
      <c r="M7" s="18">
        <f aca="true" t="shared" si="1" ref="M7:M12">MAX(G7:L7)</f>
        <v>0.00042824074074074075</v>
      </c>
      <c r="N7" s="18">
        <f aca="true" t="shared" si="2" ref="N7:N12">LARGE(G7:L7,2)</f>
        <v>0.0003935185185185185</v>
      </c>
      <c r="O7" s="19">
        <f aca="true" t="shared" si="3" ref="O7:O12">SUM(M7:N7)</f>
        <v>0.0008217592592592593</v>
      </c>
      <c r="P7" s="17">
        <f aca="true" t="shared" si="4" ref="P7:P12">O7/MAX(O$7:O$12)*1000</f>
        <v>1000</v>
      </c>
      <c r="Q7" s="20">
        <f aca="true" t="shared" si="5" ref="Q7:Q12">P7+F7</f>
        <v>1833.3333333333335</v>
      </c>
      <c r="R7" s="9">
        <f aca="true" t="shared" si="6" ref="R7:R12">RANK(Q7,Q$7:Q$12)</f>
        <v>1</v>
      </c>
    </row>
    <row r="8" spans="1:18" ht="15">
      <c r="A8" s="144">
        <v>3</v>
      </c>
      <c r="B8" s="16" t="s">
        <v>191</v>
      </c>
      <c r="C8" s="89" t="s">
        <v>67</v>
      </c>
      <c r="D8" s="15" t="s">
        <v>190</v>
      </c>
      <c r="E8" s="20">
        <v>30</v>
      </c>
      <c r="F8" s="17">
        <f t="shared" si="0"/>
        <v>1000</v>
      </c>
      <c r="G8" s="18">
        <v>0.00020833333333333335</v>
      </c>
      <c r="H8" s="18">
        <v>0.0003125</v>
      </c>
      <c r="I8" s="18">
        <v>0.00020833333333333335</v>
      </c>
      <c r="J8" s="18">
        <v>0.00018518518518518518</v>
      </c>
      <c r="K8" s="18">
        <v>0.00037037037037037035</v>
      </c>
      <c r="L8" s="18"/>
      <c r="M8" s="18">
        <f t="shared" si="1"/>
        <v>0.00037037037037037035</v>
      </c>
      <c r="N8" s="18">
        <f t="shared" si="2"/>
        <v>0.0003125</v>
      </c>
      <c r="O8" s="19">
        <f t="shared" si="3"/>
        <v>0.0006828703703703704</v>
      </c>
      <c r="P8" s="17">
        <f t="shared" si="4"/>
        <v>830.9859154929577</v>
      </c>
      <c r="Q8" s="20">
        <f t="shared" si="5"/>
        <v>1830.9859154929577</v>
      </c>
      <c r="R8" s="9">
        <f t="shared" si="6"/>
        <v>2</v>
      </c>
    </row>
    <row r="9" spans="1:18" ht="15">
      <c r="A9" s="144">
        <v>6</v>
      </c>
      <c r="B9" s="16" t="s">
        <v>187</v>
      </c>
      <c r="C9" s="89" t="s">
        <v>67</v>
      </c>
      <c r="D9" s="15" t="s">
        <v>190</v>
      </c>
      <c r="E9" s="15">
        <v>24</v>
      </c>
      <c r="F9" s="17">
        <f t="shared" si="0"/>
        <v>800</v>
      </c>
      <c r="G9" s="18">
        <v>0.00018518518518518518</v>
      </c>
      <c r="H9" s="18">
        <v>0.0001388888888888889</v>
      </c>
      <c r="I9" s="18">
        <v>0.00020833333333333335</v>
      </c>
      <c r="J9" s="18">
        <v>0.00023148148148148146</v>
      </c>
      <c r="K9" s="18">
        <v>5.7870370370370366E-05</v>
      </c>
      <c r="L9" s="18"/>
      <c r="M9" s="18">
        <f t="shared" si="1"/>
        <v>0.00023148148148148146</v>
      </c>
      <c r="N9" s="18">
        <f t="shared" si="2"/>
        <v>0.00020833333333333335</v>
      </c>
      <c r="O9" s="19">
        <f t="shared" si="3"/>
        <v>0.0004398148148148148</v>
      </c>
      <c r="P9" s="17">
        <f t="shared" si="4"/>
        <v>535.2112676056338</v>
      </c>
      <c r="Q9" s="20">
        <f t="shared" si="5"/>
        <v>1335.2112676056338</v>
      </c>
      <c r="R9" s="9">
        <f t="shared" si="6"/>
        <v>3</v>
      </c>
    </row>
    <row r="10" spans="1:18" ht="15">
      <c r="A10" s="144">
        <v>4</v>
      </c>
      <c r="B10" s="16" t="s">
        <v>186</v>
      </c>
      <c r="C10" s="89" t="s">
        <v>67</v>
      </c>
      <c r="D10" s="15" t="s">
        <v>71</v>
      </c>
      <c r="E10" s="20">
        <v>28</v>
      </c>
      <c r="F10" s="17">
        <f t="shared" si="0"/>
        <v>933.3333333333334</v>
      </c>
      <c r="G10" s="18">
        <v>8.101851851851852E-05</v>
      </c>
      <c r="H10" s="18">
        <v>0.0002199074074074074</v>
      </c>
      <c r="I10" s="18">
        <v>6.944444444444444E-05</v>
      </c>
      <c r="J10" s="18">
        <v>8.101851851851852E-05</v>
      </c>
      <c r="K10" s="18">
        <v>9.259259259259259E-05</v>
      </c>
      <c r="L10" s="18"/>
      <c r="M10" s="18">
        <f t="shared" si="1"/>
        <v>0.0002199074074074074</v>
      </c>
      <c r="N10" s="18">
        <f t="shared" si="2"/>
        <v>9.259259259259259E-05</v>
      </c>
      <c r="O10" s="19">
        <f t="shared" si="3"/>
        <v>0.0003125</v>
      </c>
      <c r="P10" s="17">
        <f t="shared" si="4"/>
        <v>380.28169014084506</v>
      </c>
      <c r="Q10" s="20">
        <f t="shared" si="5"/>
        <v>1313.6150234741785</v>
      </c>
      <c r="R10" s="9">
        <f t="shared" si="6"/>
        <v>4</v>
      </c>
    </row>
    <row r="11" spans="1:18" ht="15">
      <c r="A11" s="144">
        <v>5</v>
      </c>
      <c r="B11" s="16" t="s">
        <v>184</v>
      </c>
      <c r="C11" s="89" t="s">
        <v>67</v>
      </c>
      <c r="D11" s="15" t="s">
        <v>192</v>
      </c>
      <c r="E11" s="15">
        <v>28</v>
      </c>
      <c r="F11" s="17">
        <f t="shared" si="0"/>
        <v>933.3333333333334</v>
      </c>
      <c r="G11" s="18">
        <v>0</v>
      </c>
      <c r="H11" s="18">
        <v>0</v>
      </c>
      <c r="I11" s="18"/>
      <c r="J11" s="18"/>
      <c r="K11" s="18"/>
      <c r="L11" s="18"/>
      <c r="M11" s="18">
        <f t="shared" si="1"/>
        <v>0</v>
      </c>
      <c r="N11" s="18">
        <f t="shared" si="2"/>
        <v>0</v>
      </c>
      <c r="O11" s="19">
        <f t="shared" si="3"/>
        <v>0</v>
      </c>
      <c r="P11" s="17">
        <f t="shared" si="4"/>
        <v>0</v>
      </c>
      <c r="Q11" s="20">
        <f t="shared" si="5"/>
        <v>933.3333333333334</v>
      </c>
      <c r="R11" s="9">
        <f t="shared" si="6"/>
        <v>5</v>
      </c>
    </row>
    <row r="12" spans="1:18" ht="15">
      <c r="A12" s="144">
        <v>2</v>
      </c>
      <c r="B12" s="16" t="s">
        <v>73</v>
      </c>
      <c r="C12" s="89" t="s">
        <v>67</v>
      </c>
      <c r="D12" s="15" t="s">
        <v>71</v>
      </c>
      <c r="E12" s="20">
        <v>27</v>
      </c>
      <c r="F12" s="17">
        <f t="shared" si="0"/>
        <v>900</v>
      </c>
      <c r="G12" s="18">
        <v>0</v>
      </c>
      <c r="H12" s="18">
        <v>0</v>
      </c>
      <c r="I12" s="18"/>
      <c r="J12" s="18"/>
      <c r="K12" s="18"/>
      <c r="L12" s="18"/>
      <c r="M12" s="18">
        <f t="shared" si="1"/>
        <v>0</v>
      </c>
      <c r="N12" s="18">
        <f t="shared" si="2"/>
        <v>0</v>
      </c>
      <c r="O12" s="19">
        <f t="shared" si="3"/>
        <v>0</v>
      </c>
      <c r="P12" s="17">
        <f t="shared" si="4"/>
        <v>0</v>
      </c>
      <c r="Q12" s="20">
        <f t="shared" si="5"/>
        <v>900</v>
      </c>
      <c r="R12" s="9">
        <f t="shared" si="6"/>
        <v>6</v>
      </c>
    </row>
    <row r="13" spans="1:18" ht="15">
      <c r="A13" s="21"/>
      <c r="B13" s="22"/>
      <c r="C13" s="90"/>
      <c r="D13" s="21"/>
      <c r="E13" s="21"/>
      <c r="F13" s="12"/>
      <c r="G13" s="23"/>
      <c r="H13" s="23"/>
      <c r="I13" s="147"/>
      <c r="J13" s="3"/>
      <c r="K13" s="3"/>
      <c r="L13" s="3"/>
      <c r="M13" s="3"/>
      <c r="N13" s="3"/>
      <c r="O13" s="5"/>
      <c r="P13" s="5"/>
      <c r="Q13" s="3"/>
      <c r="R13" s="5"/>
    </row>
    <row r="14" spans="1:18" ht="15">
      <c r="A14" s="21"/>
      <c r="B14" s="22"/>
      <c r="C14" s="90" t="s">
        <v>189</v>
      </c>
      <c r="D14" s="21"/>
      <c r="E14" s="21"/>
      <c r="F14" s="12"/>
      <c r="G14" s="23"/>
      <c r="H14" s="23"/>
      <c r="I14" s="3"/>
      <c r="J14" s="3"/>
      <c r="K14" s="3"/>
      <c r="L14" s="3"/>
      <c r="M14" s="3"/>
      <c r="N14" s="3"/>
      <c r="O14" s="5"/>
      <c r="P14" s="5"/>
      <c r="Q14" s="3"/>
      <c r="R14" s="5"/>
    </row>
    <row r="15" spans="1:18" ht="15">
      <c r="A15" s="144">
        <v>3</v>
      </c>
      <c r="B15" s="16" t="s">
        <v>185</v>
      </c>
      <c r="C15" s="89" t="s">
        <v>67</v>
      </c>
      <c r="D15" s="15" t="s">
        <v>71</v>
      </c>
      <c r="E15" s="15">
        <v>29</v>
      </c>
      <c r="F15" s="17">
        <f aca="true" t="shared" si="7" ref="F15:F20">E15/MAX(E$15:E$20)*1000</f>
        <v>522.5225225225225</v>
      </c>
      <c r="G15" s="18">
        <v>0.00038194444444444446</v>
      </c>
      <c r="H15" s="18">
        <v>0.00037037037037037035</v>
      </c>
      <c r="I15" s="18">
        <v>0.00042824074074074075</v>
      </c>
      <c r="J15" s="18">
        <v>0.00035879629629629635</v>
      </c>
      <c r="K15" s="18">
        <v>0.00011574074074074073</v>
      </c>
      <c r="L15" s="18"/>
      <c r="M15" s="18">
        <f aca="true" t="shared" si="8" ref="M15:M20">MAX(G15:L15)</f>
        <v>0.00042824074074074075</v>
      </c>
      <c r="N15" s="18">
        <f aca="true" t="shared" si="9" ref="N15:N20">LARGE(G15:L15,2)</f>
        <v>0.00038194444444444446</v>
      </c>
      <c r="O15" s="19">
        <f aca="true" t="shared" si="10" ref="O15:O20">SUM(M15:N15)</f>
        <v>0.0008101851851851853</v>
      </c>
      <c r="P15" s="17">
        <f aca="true" t="shared" si="11" ref="P15:P20">O15/MAX(O$15:O$20)*1000</f>
        <v>1000</v>
      </c>
      <c r="Q15" s="20">
        <f aca="true" t="shared" si="12" ref="Q15:Q20">P15+F15</f>
        <v>1522.5225225225226</v>
      </c>
      <c r="R15" s="9">
        <f aca="true" t="shared" si="13" ref="R15:R20">RANK(Q15,Q$15:Q$20)</f>
        <v>1</v>
      </c>
    </row>
    <row r="16" spans="1:18" ht="15">
      <c r="A16" s="144">
        <v>1</v>
      </c>
      <c r="B16" s="16" t="s">
        <v>74</v>
      </c>
      <c r="C16" s="89" t="s">
        <v>67</v>
      </c>
      <c r="D16" s="15" t="s">
        <v>182</v>
      </c>
      <c r="E16" s="15">
        <v>55.5</v>
      </c>
      <c r="F16" s="17">
        <f t="shared" si="7"/>
        <v>1000</v>
      </c>
      <c r="G16" s="18">
        <v>0.00015046296296296297</v>
      </c>
      <c r="H16" s="18">
        <v>0.00017361111111111112</v>
      </c>
      <c r="I16" s="18">
        <v>0.00017361111111111112</v>
      </c>
      <c r="J16" s="18">
        <v>0.00015046296296296297</v>
      </c>
      <c r="K16" s="18">
        <v>0.00016203703703703703</v>
      </c>
      <c r="L16" s="18"/>
      <c r="M16" s="18">
        <f t="shared" si="8"/>
        <v>0.00017361111111111112</v>
      </c>
      <c r="N16" s="18">
        <f t="shared" si="9"/>
        <v>0.00017361111111111112</v>
      </c>
      <c r="O16" s="19">
        <f t="shared" si="10"/>
        <v>0.00034722222222222224</v>
      </c>
      <c r="P16" s="17">
        <f t="shared" si="11"/>
        <v>428.57142857142856</v>
      </c>
      <c r="Q16" s="20">
        <f t="shared" si="12"/>
        <v>1428.5714285714284</v>
      </c>
      <c r="R16" s="9">
        <f t="shared" si="13"/>
        <v>2</v>
      </c>
    </row>
    <row r="17" spans="1:18" ht="15">
      <c r="A17" s="144">
        <v>4</v>
      </c>
      <c r="B17" s="16" t="s">
        <v>11</v>
      </c>
      <c r="C17" s="89" t="s">
        <v>67</v>
      </c>
      <c r="D17" s="15" t="s">
        <v>75</v>
      </c>
      <c r="E17" s="15">
        <v>41.5</v>
      </c>
      <c r="F17" s="17">
        <f t="shared" si="7"/>
        <v>747.7477477477478</v>
      </c>
      <c r="G17" s="18" t="s">
        <v>195</v>
      </c>
      <c r="H17" s="18">
        <v>8.101851851851852E-05</v>
      </c>
      <c r="I17" s="18">
        <v>0.00017361111111111112</v>
      </c>
      <c r="J17" s="18">
        <v>0.00015046296296296297</v>
      </c>
      <c r="K17" s="18">
        <v>0.0001388888888888889</v>
      </c>
      <c r="L17" s="18"/>
      <c r="M17" s="18">
        <f t="shared" si="8"/>
        <v>0.00017361111111111112</v>
      </c>
      <c r="N17" s="18">
        <f t="shared" si="9"/>
        <v>0.00015046296296296297</v>
      </c>
      <c r="O17" s="19">
        <f t="shared" si="10"/>
        <v>0.00032407407407407406</v>
      </c>
      <c r="P17" s="17">
        <f t="shared" si="11"/>
        <v>399.99999999999994</v>
      </c>
      <c r="Q17" s="20">
        <f t="shared" si="12"/>
        <v>1147.7477477477478</v>
      </c>
      <c r="R17" s="9">
        <f t="shared" si="13"/>
        <v>3</v>
      </c>
    </row>
    <row r="18" spans="1:18" ht="15">
      <c r="A18" s="144">
        <v>6</v>
      </c>
      <c r="B18" s="16" t="s">
        <v>8</v>
      </c>
      <c r="C18" s="89" t="s">
        <v>12</v>
      </c>
      <c r="D18" s="15" t="s">
        <v>70</v>
      </c>
      <c r="E18" s="15">
        <v>50</v>
      </c>
      <c r="F18" s="17">
        <f t="shared" si="7"/>
        <v>900.9009009009009</v>
      </c>
      <c r="G18" s="18">
        <v>4.6296296296296294E-05</v>
      </c>
      <c r="H18" s="18">
        <v>3.472222222222222E-05</v>
      </c>
      <c r="I18" s="18">
        <v>4.6296296296296294E-05</v>
      </c>
      <c r="J18" s="18">
        <v>6.944444444444444E-05</v>
      </c>
      <c r="K18" s="18">
        <v>5.7870370370370366E-05</v>
      </c>
      <c r="L18" s="18"/>
      <c r="M18" s="18">
        <f t="shared" si="8"/>
        <v>6.944444444444444E-05</v>
      </c>
      <c r="N18" s="18">
        <f t="shared" si="9"/>
        <v>5.7870370370370366E-05</v>
      </c>
      <c r="O18" s="19">
        <f t="shared" si="10"/>
        <v>0.0001273148148148148</v>
      </c>
      <c r="P18" s="17">
        <f t="shared" si="11"/>
        <v>157.1428571428571</v>
      </c>
      <c r="Q18" s="20">
        <f t="shared" si="12"/>
        <v>1058.0437580437579</v>
      </c>
      <c r="R18" s="9">
        <f t="shared" si="13"/>
        <v>4</v>
      </c>
    </row>
    <row r="19" spans="1:18" ht="15">
      <c r="A19" s="144">
        <v>5</v>
      </c>
      <c r="B19" s="16" t="s">
        <v>11</v>
      </c>
      <c r="C19" s="89" t="s">
        <v>67</v>
      </c>
      <c r="D19" s="15" t="s">
        <v>193</v>
      </c>
      <c r="E19" s="15">
        <v>32</v>
      </c>
      <c r="F19" s="17">
        <f t="shared" si="7"/>
        <v>576.5765765765766</v>
      </c>
      <c r="G19" s="18">
        <v>0.00016203703703703703</v>
      </c>
      <c r="H19" s="18">
        <v>0</v>
      </c>
      <c r="I19" s="18"/>
      <c r="J19" s="18"/>
      <c r="K19" s="18"/>
      <c r="L19" s="18"/>
      <c r="M19" s="18">
        <f t="shared" si="8"/>
        <v>0.00016203703703703703</v>
      </c>
      <c r="N19" s="18">
        <f t="shared" si="9"/>
        <v>0</v>
      </c>
      <c r="O19" s="19">
        <f t="shared" si="10"/>
        <v>0.00016203703703703703</v>
      </c>
      <c r="P19" s="17">
        <f t="shared" si="11"/>
        <v>199.99999999999997</v>
      </c>
      <c r="Q19" s="20">
        <f t="shared" si="12"/>
        <v>776.5765765765766</v>
      </c>
      <c r="R19" s="9">
        <f t="shared" si="13"/>
        <v>5</v>
      </c>
    </row>
    <row r="20" spans="1:18" ht="15">
      <c r="A20" s="144">
        <v>2</v>
      </c>
      <c r="B20" s="16" t="s">
        <v>74</v>
      </c>
      <c r="C20" s="89" t="s">
        <v>67</v>
      </c>
      <c r="D20" s="15" t="s">
        <v>192</v>
      </c>
      <c r="E20" s="15">
        <v>31</v>
      </c>
      <c r="F20" s="17">
        <f t="shared" si="7"/>
        <v>558.5585585585585</v>
      </c>
      <c r="G20" s="18">
        <v>1.1574074074074073E-05</v>
      </c>
      <c r="H20" s="18">
        <v>0</v>
      </c>
      <c r="I20" s="18"/>
      <c r="J20" s="18"/>
      <c r="K20" s="18"/>
      <c r="L20" s="18"/>
      <c r="M20" s="18">
        <f t="shared" si="8"/>
        <v>1.1574074074074073E-05</v>
      </c>
      <c r="N20" s="18">
        <f t="shared" si="9"/>
        <v>0</v>
      </c>
      <c r="O20" s="19">
        <f t="shared" si="10"/>
        <v>1.1574074074074073E-05</v>
      </c>
      <c r="P20" s="17">
        <f t="shared" si="11"/>
        <v>14.285714285714283</v>
      </c>
      <c r="Q20" s="20">
        <f t="shared" si="12"/>
        <v>572.8442728442728</v>
      </c>
      <c r="R20" s="9">
        <f t="shared" si="13"/>
        <v>6</v>
      </c>
    </row>
    <row r="21" spans="1:18" ht="15">
      <c r="A21" s="21"/>
      <c r="B21" s="22"/>
      <c r="C21" s="90"/>
      <c r="D21" s="21"/>
      <c r="E21" s="21"/>
      <c r="F21" s="12"/>
      <c r="G21" s="141"/>
      <c r="H21" s="141"/>
      <c r="I21" s="141"/>
      <c r="J21" s="141"/>
      <c r="K21" s="141"/>
      <c r="L21" s="141"/>
      <c r="M21" s="141"/>
      <c r="N21" s="141"/>
      <c r="O21" s="142"/>
      <c r="P21" s="12"/>
      <c r="Q21" s="143"/>
      <c r="R21" s="135"/>
    </row>
    <row r="22" spans="1:18" ht="15">
      <c r="A22" s="21"/>
      <c r="B22" s="22"/>
      <c r="C22" s="90" t="s">
        <v>53</v>
      </c>
      <c r="D22" s="21"/>
      <c r="E22" s="21"/>
      <c r="F22" s="12"/>
      <c r="G22" s="23"/>
      <c r="H22" s="23"/>
      <c r="I22" s="3"/>
      <c r="J22" s="3"/>
      <c r="K22" s="3"/>
      <c r="L22" s="3"/>
      <c r="M22" s="3"/>
      <c r="N22" s="3"/>
      <c r="O22" s="5"/>
      <c r="P22" s="5"/>
      <c r="Q22" s="3"/>
      <c r="R22" s="5"/>
    </row>
    <row r="23" spans="1:18" ht="15">
      <c r="A23" s="144">
        <v>3</v>
      </c>
      <c r="B23" s="16" t="s">
        <v>66</v>
      </c>
      <c r="C23" s="89" t="s">
        <v>67</v>
      </c>
      <c r="D23" s="15" t="s">
        <v>183</v>
      </c>
      <c r="E23" s="15">
        <v>35</v>
      </c>
      <c r="F23" s="17">
        <f aca="true" t="shared" si="14" ref="F23:F28">E23/MAX(E$23:E$28)*1000</f>
        <v>510.9489051094891</v>
      </c>
      <c r="G23" s="18">
        <v>0.00047453703703703704</v>
      </c>
      <c r="H23" s="18">
        <v>0.00048611111111111104</v>
      </c>
      <c r="I23" s="18">
        <v>0.00048611111111111104</v>
      </c>
      <c r="J23" s="18">
        <v>0.0005324074074074074</v>
      </c>
      <c r="K23" s="18">
        <v>0.0005555555555555556</v>
      </c>
      <c r="L23" s="18"/>
      <c r="M23" s="18">
        <f aca="true" t="shared" si="15" ref="M23:M28">MAX(G23:L23)</f>
        <v>0.0005555555555555556</v>
      </c>
      <c r="N23" s="18">
        <f aca="true" t="shared" si="16" ref="N23:N28">LARGE(G23:L23,2)</f>
        <v>0.0005324074074074074</v>
      </c>
      <c r="O23" s="19">
        <f aca="true" t="shared" si="17" ref="O23:O28">SUM(M23:N23)</f>
        <v>0.0010879629629629629</v>
      </c>
      <c r="P23" s="17">
        <f aca="true" t="shared" si="18" ref="P23:P28">O23/MAX(O$23:O$28)*1000</f>
        <v>1000</v>
      </c>
      <c r="Q23" s="20">
        <f aca="true" t="shared" si="19" ref="Q23:Q28">P23+F23</f>
        <v>1510.948905109489</v>
      </c>
      <c r="R23" s="9">
        <f aca="true" t="shared" si="20" ref="R23:R28">RANK(Q23,Q$23:Q$28)</f>
        <v>1</v>
      </c>
    </row>
    <row r="24" spans="1:18" ht="15">
      <c r="A24" s="144">
        <v>5</v>
      </c>
      <c r="B24" s="16" t="s">
        <v>62</v>
      </c>
      <c r="C24" s="89" t="s">
        <v>12</v>
      </c>
      <c r="D24" s="15" t="s">
        <v>76</v>
      </c>
      <c r="E24" s="15">
        <v>47</v>
      </c>
      <c r="F24" s="17">
        <f t="shared" si="14"/>
        <v>686.1313868613139</v>
      </c>
      <c r="G24" s="18">
        <v>0.0004398148148148148</v>
      </c>
      <c r="H24" s="18">
        <v>0.00038194444444444446</v>
      </c>
      <c r="I24" s="18">
        <v>0.00030092592592592595</v>
      </c>
      <c r="J24" s="18">
        <v>0.0003935185185185185</v>
      </c>
      <c r="K24" s="18">
        <v>0.00030092592592592595</v>
      </c>
      <c r="L24" s="18"/>
      <c r="M24" s="18">
        <f t="shared" si="15"/>
        <v>0.0004398148148148148</v>
      </c>
      <c r="N24" s="18">
        <f t="shared" si="16"/>
        <v>0.0003935185185185185</v>
      </c>
      <c r="O24" s="19">
        <f t="shared" si="17"/>
        <v>0.0008333333333333333</v>
      </c>
      <c r="P24" s="17">
        <f t="shared" si="18"/>
        <v>765.9574468085107</v>
      </c>
      <c r="Q24" s="20">
        <f t="shared" si="19"/>
        <v>1452.0888336698245</v>
      </c>
      <c r="R24" s="9">
        <f t="shared" si="20"/>
        <v>2</v>
      </c>
    </row>
    <row r="25" spans="1:18" ht="15">
      <c r="A25" s="144">
        <v>1</v>
      </c>
      <c r="B25" s="16" t="s">
        <v>72</v>
      </c>
      <c r="C25" s="89" t="s">
        <v>67</v>
      </c>
      <c r="D25" s="15" t="s">
        <v>71</v>
      </c>
      <c r="E25" s="15">
        <v>33</v>
      </c>
      <c r="F25" s="17">
        <f t="shared" si="14"/>
        <v>481.7518248175183</v>
      </c>
      <c r="G25" s="18">
        <v>0.0003125</v>
      </c>
      <c r="H25" s="18">
        <v>0.00048611111111111104</v>
      </c>
      <c r="I25" s="18"/>
      <c r="J25" s="18"/>
      <c r="K25" s="18"/>
      <c r="L25" s="18"/>
      <c r="M25" s="18">
        <f t="shared" si="15"/>
        <v>0.00048611111111111104</v>
      </c>
      <c r="N25" s="18">
        <f t="shared" si="16"/>
        <v>0.0003125</v>
      </c>
      <c r="O25" s="19">
        <f t="shared" si="17"/>
        <v>0.000798611111111111</v>
      </c>
      <c r="P25" s="17">
        <f t="shared" si="18"/>
        <v>734.0425531914893</v>
      </c>
      <c r="Q25" s="20">
        <f t="shared" si="19"/>
        <v>1215.7943780090077</v>
      </c>
      <c r="R25" s="9">
        <f t="shared" si="20"/>
        <v>3</v>
      </c>
    </row>
    <row r="26" spans="1:18" ht="15">
      <c r="A26" s="144">
        <v>4</v>
      </c>
      <c r="B26" s="16" t="s">
        <v>62</v>
      </c>
      <c r="C26" s="89" t="s">
        <v>12</v>
      </c>
      <c r="D26" s="15" t="s">
        <v>188</v>
      </c>
      <c r="E26" s="15">
        <v>61.5</v>
      </c>
      <c r="F26" s="17">
        <f t="shared" si="14"/>
        <v>897.8102189781022</v>
      </c>
      <c r="G26" s="18">
        <v>0.00015046296296296297</v>
      </c>
      <c r="H26" s="18">
        <v>0.00015046296296296297</v>
      </c>
      <c r="I26" s="18"/>
      <c r="J26" s="18"/>
      <c r="K26" s="18"/>
      <c r="L26" s="18"/>
      <c r="M26" s="18">
        <f t="shared" si="15"/>
        <v>0.00015046296296296297</v>
      </c>
      <c r="N26" s="18">
        <f t="shared" si="16"/>
        <v>0.00015046296296296297</v>
      </c>
      <c r="O26" s="19">
        <f t="shared" si="17"/>
        <v>0.00030092592592592595</v>
      </c>
      <c r="P26" s="17">
        <f t="shared" si="18"/>
        <v>276.5957446808511</v>
      </c>
      <c r="Q26" s="20">
        <f t="shared" si="19"/>
        <v>1174.4059636589532</v>
      </c>
      <c r="R26" s="9">
        <f t="shared" si="20"/>
        <v>4</v>
      </c>
    </row>
    <row r="27" spans="1:18" ht="15">
      <c r="A27" s="144">
        <v>6</v>
      </c>
      <c r="B27" s="16" t="s">
        <v>72</v>
      </c>
      <c r="C27" s="89" t="s">
        <v>67</v>
      </c>
      <c r="D27" s="15" t="s">
        <v>182</v>
      </c>
      <c r="E27" s="15">
        <v>68.5</v>
      </c>
      <c r="F27" s="17">
        <f t="shared" si="14"/>
        <v>1000</v>
      </c>
      <c r="G27" s="18">
        <v>0</v>
      </c>
      <c r="H27" s="18">
        <v>0</v>
      </c>
      <c r="I27" s="18"/>
      <c r="J27" s="18"/>
      <c r="K27" s="18"/>
      <c r="L27" s="18"/>
      <c r="M27" s="18">
        <f t="shared" si="15"/>
        <v>0</v>
      </c>
      <c r="N27" s="18">
        <f t="shared" si="16"/>
        <v>0</v>
      </c>
      <c r="O27" s="19">
        <f t="shared" si="17"/>
        <v>0</v>
      </c>
      <c r="P27" s="17">
        <f t="shared" si="18"/>
        <v>0</v>
      </c>
      <c r="Q27" s="20">
        <f t="shared" si="19"/>
        <v>1000</v>
      </c>
      <c r="R27" s="9">
        <f t="shared" si="20"/>
        <v>5</v>
      </c>
    </row>
    <row r="28" spans="1:18" ht="15">
      <c r="A28" s="144">
        <v>2</v>
      </c>
      <c r="B28" s="16" t="s">
        <v>66</v>
      </c>
      <c r="C28" s="89" t="s">
        <v>67</v>
      </c>
      <c r="D28" s="15" t="s">
        <v>71</v>
      </c>
      <c r="E28" s="15">
        <v>37</v>
      </c>
      <c r="F28" s="17">
        <f t="shared" si="14"/>
        <v>540.1459854014598</v>
      </c>
      <c r="G28" s="18">
        <v>0</v>
      </c>
      <c r="H28" s="18">
        <v>0</v>
      </c>
      <c r="I28" s="18"/>
      <c r="J28" s="18"/>
      <c r="K28" s="18"/>
      <c r="L28" s="18"/>
      <c r="M28" s="18">
        <f t="shared" si="15"/>
        <v>0</v>
      </c>
      <c r="N28" s="18">
        <f t="shared" si="16"/>
        <v>0</v>
      </c>
      <c r="O28" s="19">
        <f t="shared" si="17"/>
        <v>0</v>
      </c>
      <c r="P28" s="17">
        <f t="shared" si="18"/>
        <v>0</v>
      </c>
      <c r="Q28" s="20">
        <f t="shared" si="19"/>
        <v>540.1459854014598</v>
      </c>
      <c r="R28" s="9">
        <f t="shared" si="20"/>
        <v>6</v>
      </c>
    </row>
    <row r="29" spans="7:17" ht="15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7:17" ht="15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</sheetData>
  <sheetProtection/>
  <mergeCells count="9">
    <mergeCell ref="F4:F5"/>
    <mergeCell ref="M4:M5"/>
    <mergeCell ref="N4:N5"/>
    <mergeCell ref="R4:R5"/>
    <mergeCell ref="G4:L4"/>
    <mergeCell ref="B4:B5"/>
    <mergeCell ref="C4:C5"/>
    <mergeCell ref="D4:D5"/>
    <mergeCell ref="E4:E5"/>
  </mergeCells>
  <printOptions/>
  <pageMargins left="0.35433070866141736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&amp;L&amp;"Calibri,Bold"&amp;12 2014.g.22.februārī&amp;C&amp;"Calibri,Bold"&amp;12Rīgas JTC kausa izcīņas sacensības telpu  lidmodeļiem&amp;R&amp;"Calibri,Bold"&amp;12Rīga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68"/>
  <sheetViews>
    <sheetView zoomScalePageLayoutView="0" workbookViewId="0" topLeftCell="A19">
      <selection activeCell="L12" sqref="L12:M12"/>
    </sheetView>
  </sheetViews>
  <sheetFormatPr defaultColWidth="34.57421875" defaultRowHeight="12.75"/>
  <cols>
    <col min="1" max="1" width="2.421875" style="131" customWidth="1"/>
    <col min="2" max="2" width="24.8515625" style="131" customWidth="1"/>
    <col min="3" max="3" width="5.00390625" style="132" customWidth="1"/>
    <col min="4" max="28" width="2.8515625" style="132" customWidth="1"/>
    <col min="29" max="29" width="3.140625" style="132" customWidth="1"/>
    <col min="30" max="31" width="2.8515625" style="132" customWidth="1"/>
    <col min="32" max="32" width="2.7109375" style="132" customWidth="1"/>
    <col min="33" max="36" width="2.8515625" style="132" customWidth="1"/>
    <col min="37" max="37" width="3.140625" style="132" customWidth="1"/>
    <col min="38" max="39" width="2.8515625" style="132" customWidth="1"/>
    <col min="40" max="40" width="2.7109375" style="132" customWidth="1"/>
    <col min="41" max="43" width="2.8515625" style="132" customWidth="1"/>
    <col min="44" max="44" width="2.421875" style="131" customWidth="1"/>
    <col min="45" max="45" width="24.00390625" style="131" customWidth="1"/>
    <col min="46" max="46" width="5.00390625" style="132" customWidth="1"/>
    <col min="47" max="16384" width="34.57421875" style="94" customWidth="1"/>
  </cols>
  <sheetData>
    <row r="1" spans="1:46" ht="12">
      <c r="A1" s="91"/>
      <c r="B1" s="92"/>
      <c r="C1" s="93"/>
      <c r="D1" s="173">
        <v>1</v>
      </c>
      <c r="E1" s="174"/>
      <c r="F1" s="173">
        <v>2</v>
      </c>
      <c r="G1" s="174"/>
      <c r="H1" s="173">
        <v>3</v>
      </c>
      <c r="I1" s="174"/>
      <c r="J1" s="173">
        <v>4</v>
      </c>
      <c r="K1" s="174"/>
      <c r="L1" s="173">
        <v>5</v>
      </c>
      <c r="M1" s="174"/>
      <c r="N1" s="173">
        <v>6</v>
      </c>
      <c r="O1" s="174"/>
      <c r="P1" s="173">
        <v>7</v>
      </c>
      <c r="Q1" s="174"/>
      <c r="R1" s="173">
        <v>8</v>
      </c>
      <c r="S1" s="174"/>
      <c r="T1" s="173">
        <v>9</v>
      </c>
      <c r="U1" s="174"/>
      <c r="V1" s="173">
        <v>10</v>
      </c>
      <c r="W1" s="174"/>
      <c r="X1" s="173">
        <v>11</v>
      </c>
      <c r="Y1" s="174"/>
      <c r="Z1" s="173">
        <v>12</v>
      </c>
      <c r="AA1" s="174"/>
      <c r="AB1" s="173">
        <v>13</v>
      </c>
      <c r="AC1" s="174"/>
      <c r="AD1" s="173">
        <v>14</v>
      </c>
      <c r="AE1" s="174"/>
      <c r="AF1" s="173">
        <v>15</v>
      </c>
      <c r="AG1" s="174"/>
      <c r="AH1" s="173">
        <v>16</v>
      </c>
      <c r="AI1" s="174"/>
      <c r="AJ1" s="173">
        <v>17</v>
      </c>
      <c r="AK1" s="174"/>
      <c r="AL1" s="173">
        <v>18</v>
      </c>
      <c r="AM1" s="174"/>
      <c r="AN1" s="173">
        <v>19</v>
      </c>
      <c r="AO1" s="174"/>
      <c r="AP1" s="173">
        <v>20</v>
      </c>
      <c r="AQ1" s="174"/>
      <c r="AR1" s="91"/>
      <c r="AS1" s="92"/>
      <c r="AT1" s="93"/>
    </row>
    <row r="2" spans="1:46" ht="140.25" customHeight="1">
      <c r="A2" s="167" t="s">
        <v>86</v>
      </c>
      <c r="B2" s="168"/>
      <c r="C2" s="169"/>
      <c r="D2" s="95" t="s">
        <v>74</v>
      </c>
      <c r="E2" s="96" t="s">
        <v>182</v>
      </c>
      <c r="F2" s="95" t="s">
        <v>74</v>
      </c>
      <c r="G2" s="96" t="s">
        <v>183</v>
      </c>
      <c r="H2" s="95" t="s">
        <v>184</v>
      </c>
      <c r="I2" s="96" t="s">
        <v>183</v>
      </c>
      <c r="J2" s="95" t="s">
        <v>185</v>
      </c>
      <c r="K2" s="96" t="s">
        <v>183</v>
      </c>
      <c r="L2" s="95" t="s">
        <v>185</v>
      </c>
      <c r="M2" s="96" t="s">
        <v>196</v>
      </c>
      <c r="N2" s="95" t="s">
        <v>197</v>
      </c>
      <c r="O2" s="96" t="s">
        <v>183</v>
      </c>
      <c r="P2" s="95" t="s">
        <v>186</v>
      </c>
      <c r="Q2" s="96" t="s">
        <v>183</v>
      </c>
      <c r="R2" s="95" t="s">
        <v>198</v>
      </c>
      <c r="S2" s="96" t="s">
        <v>183</v>
      </c>
      <c r="T2" s="95" t="s">
        <v>187</v>
      </c>
      <c r="U2" s="96" t="s">
        <v>183</v>
      </c>
      <c r="V2" s="95" t="s">
        <v>66</v>
      </c>
      <c r="W2" s="96" t="s">
        <v>183</v>
      </c>
      <c r="X2" s="95" t="s">
        <v>199</v>
      </c>
      <c r="Y2" s="96" t="s">
        <v>196</v>
      </c>
      <c r="Z2" s="95" t="s">
        <v>62</v>
      </c>
      <c r="AA2" s="96" t="s">
        <v>200</v>
      </c>
      <c r="AB2" s="95" t="s">
        <v>62</v>
      </c>
      <c r="AC2" s="96" t="s">
        <v>188</v>
      </c>
      <c r="AD2" s="95" t="s">
        <v>8</v>
      </c>
      <c r="AE2" s="96" t="s">
        <v>70</v>
      </c>
      <c r="AF2" s="95" t="s">
        <v>72</v>
      </c>
      <c r="AG2" s="96" t="s">
        <v>182</v>
      </c>
      <c r="AH2" s="95" t="s">
        <v>72</v>
      </c>
      <c r="AI2" s="96" t="s">
        <v>183</v>
      </c>
      <c r="AJ2" s="95"/>
      <c r="AK2" s="96"/>
      <c r="AL2" s="95"/>
      <c r="AM2" s="96"/>
      <c r="AN2" s="95"/>
      <c r="AO2" s="96"/>
      <c r="AP2" s="95"/>
      <c r="AQ2" s="96"/>
      <c r="AR2" s="167" t="s">
        <v>86</v>
      </c>
      <c r="AS2" s="168"/>
      <c r="AT2" s="169"/>
    </row>
    <row r="3" spans="1:46" ht="12">
      <c r="A3" s="97" t="s">
        <v>87</v>
      </c>
      <c r="B3" s="98" t="s">
        <v>88</v>
      </c>
      <c r="C3" s="99"/>
      <c r="D3" s="100"/>
      <c r="E3" s="101"/>
      <c r="F3" s="100"/>
      <c r="G3" s="101"/>
      <c r="H3" s="100"/>
      <c r="I3" s="101"/>
      <c r="J3" s="100"/>
      <c r="K3" s="101"/>
      <c r="L3" s="100"/>
      <c r="M3" s="101"/>
      <c r="N3" s="100"/>
      <c r="O3" s="101"/>
      <c r="P3" s="100"/>
      <c r="Q3" s="101"/>
      <c r="R3" s="100"/>
      <c r="S3" s="101"/>
      <c r="T3" s="100"/>
      <c r="U3" s="101"/>
      <c r="V3" s="100"/>
      <c r="W3" s="101"/>
      <c r="X3" s="100"/>
      <c r="Y3" s="101"/>
      <c r="Z3" s="100"/>
      <c r="AA3" s="101"/>
      <c r="AB3" s="100"/>
      <c r="AC3" s="101"/>
      <c r="AD3" s="100"/>
      <c r="AE3" s="101"/>
      <c r="AF3" s="100"/>
      <c r="AG3" s="101"/>
      <c r="AH3" s="100"/>
      <c r="AI3" s="101"/>
      <c r="AJ3" s="100"/>
      <c r="AK3" s="101"/>
      <c r="AL3" s="100"/>
      <c r="AM3" s="101"/>
      <c r="AN3" s="100"/>
      <c r="AO3" s="101"/>
      <c r="AP3" s="100"/>
      <c r="AQ3" s="101"/>
      <c r="AR3" s="97" t="s">
        <v>87</v>
      </c>
      <c r="AS3" s="98" t="s">
        <v>88</v>
      </c>
      <c r="AT3" s="99"/>
    </row>
    <row r="4" spans="1:46" ht="12">
      <c r="A4" s="102"/>
      <c r="B4" s="103" t="s">
        <v>89</v>
      </c>
      <c r="C4" s="104" t="s">
        <v>90</v>
      </c>
      <c r="D4" s="165">
        <v>3</v>
      </c>
      <c r="E4" s="166"/>
      <c r="F4" s="165">
        <v>3</v>
      </c>
      <c r="G4" s="166"/>
      <c r="H4" s="165">
        <v>3</v>
      </c>
      <c r="I4" s="166"/>
      <c r="J4" s="165">
        <v>3</v>
      </c>
      <c r="K4" s="166"/>
      <c r="L4" s="165">
        <v>3</v>
      </c>
      <c r="M4" s="166"/>
      <c r="N4" s="165">
        <v>3</v>
      </c>
      <c r="O4" s="166"/>
      <c r="P4" s="165">
        <v>3</v>
      </c>
      <c r="Q4" s="166"/>
      <c r="R4" s="165">
        <v>3</v>
      </c>
      <c r="S4" s="166"/>
      <c r="T4" s="165">
        <v>2</v>
      </c>
      <c r="U4" s="166"/>
      <c r="V4" s="165">
        <v>4</v>
      </c>
      <c r="W4" s="166"/>
      <c r="X4" s="165">
        <v>4</v>
      </c>
      <c r="Y4" s="166"/>
      <c r="Z4" s="165">
        <v>4</v>
      </c>
      <c r="AA4" s="166"/>
      <c r="AB4" s="165">
        <v>5</v>
      </c>
      <c r="AC4" s="166"/>
      <c r="AD4" s="165">
        <v>5</v>
      </c>
      <c r="AE4" s="166"/>
      <c r="AF4" s="165">
        <v>5</v>
      </c>
      <c r="AG4" s="166"/>
      <c r="AH4" s="165">
        <v>4</v>
      </c>
      <c r="AI4" s="166"/>
      <c r="AJ4" s="165">
        <v>4</v>
      </c>
      <c r="AK4" s="166"/>
      <c r="AL4" s="165">
        <v>4</v>
      </c>
      <c r="AM4" s="166"/>
      <c r="AN4" s="165"/>
      <c r="AO4" s="166"/>
      <c r="AP4" s="165"/>
      <c r="AQ4" s="166"/>
      <c r="AR4" s="102"/>
      <c r="AS4" s="103" t="s">
        <v>89</v>
      </c>
      <c r="AT4" s="104" t="s">
        <v>90</v>
      </c>
    </row>
    <row r="5" spans="1:46" ht="12">
      <c r="A5" s="102"/>
      <c r="B5" s="105" t="s">
        <v>91</v>
      </c>
      <c r="C5" s="106" t="s">
        <v>90</v>
      </c>
      <c r="D5" s="172">
        <v>3</v>
      </c>
      <c r="E5" s="172"/>
      <c r="F5" s="172">
        <v>4</v>
      </c>
      <c r="G5" s="172"/>
      <c r="H5" s="172">
        <v>4</v>
      </c>
      <c r="I5" s="172"/>
      <c r="J5" s="172">
        <v>3</v>
      </c>
      <c r="K5" s="172"/>
      <c r="L5" s="172">
        <v>3</v>
      </c>
      <c r="M5" s="172"/>
      <c r="N5" s="172">
        <v>3</v>
      </c>
      <c r="O5" s="172"/>
      <c r="P5" s="172">
        <v>2</v>
      </c>
      <c r="Q5" s="172"/>
      <c r="R5" s="172">
        <v>3</v>
      </c>
      <c r="S5" s="172"/>
      <c r="T5" s="172">
        <v>2</v>
      </c>
      <c r="U5" s="172"/>
      <c r="V5" s="172">
        <v>4</v>
      </c>
      <c r="W5" s="172"/>
      <c r="X5" s="172">
        <v>4</v>
      </c>
      <c r="Y5" s="172"/>
      <c r="Z5" s="172">
        <v>5</v>
      </c>
      <c r="AA5" s="172"/>
      <c r="AB5" s="172">
        <v>4</v>
      </c>
      <c r="AC5" s="172"/>
      <c r="AD5" s="172">
        <v>5</v>
      </c>
      <c r="AE5" s="172"/>
      <c r="AF5" s="172">
        <v>5</v>
      </c>
      <c r="AG5" s="172"/>
      <c r="AH5" s="172">
        <v>4</v>
      </c>
      <c r="AI5" s="172"/>
      <c r="AJ5" s="172">
        <v>4</v>
      </c>
      <c r="AK5" s="172"/>
      <c r="AL5" s="172">
        <v>4</v>
      </c>
      <c r="AM5" s="172"/>
      <c r="AN5" s="172"/>
      <c r="AO5" s="172"/>
      <c r="AP5" s="172"/>
      <c r="AQ5" s="172"/>
      <c r="AR5" s="102"/>
      <c r="AS5" s="105" t="s">
        <v>91</v>
      </c>
      <c r="AT5" s="106" t="s">
        <v>90</v>
      </c>
    </row>
    <row r="6" spans="1:46" ht="12">
      <c r="A6" s="104"/>
      <c r="B6" s="105" t="s">
        <v>92</v>
      </c>
      <c r="C6" s="107" t="s">
        <v>90</v>
      </c>
      <c r="D6" s="172">
        <v>3</v>
      </c>
      <c r="E6" s="172"/>
      <c r="F6" s="172">
        <v>4</v>
      </c>
      <c r="G6" s="172"/>
      <c r="H6" s="172">
        <v>3</v>
      </c>
      <c r="I6" s="172"/>
      <c r="J6" s="172">
        <v>3</v>
      </c>
      <c r="K6" s="172"/>
      <c r="L6" s="172">
        <v>4</v>
      </c>
      <c r="M6" s="172"/>
      <c r="N6" s="172">
        <v>4</v>
      </c>
      <c r="O6" s="172"/>
      <c r="P6" s="172">
        <v>2</v>
      </c>
      <c r="Q6" s="172"/>
      <c r="R6" s="172">
        <v>2</v>
      </c>
      <c r="S6" s="172"/>
      <c r="T6" s="172">
        <v>2</v>
      </c>
      <c r="U6" s="172"/>
      <c r="V6" s="172">
        <v>4</v>
      </c>
      <c r="W6" s="172"/>
      <c r="X6" s="172">
        <v>5</v>
      </c>
      <c r="Y6" s="172"/>
      <c r="Z6" s="172">
        <v>5</v>
      </c>
      <c r="AA6" s="172"/>
      <c r="AB6" s="172">
        <v>5</v>
      </c>
      <c r="AC6" s="172"/>
      <c r="AD6" s="172">
        <v>4</v>
      </c>
      <c r="AE6" s="172"/>
      <c r="AF6" s="172">
        <v>5</v>
      </c>
      <c r="AG6" s="172"/>
      <c r="AH6" s="172">
        <v>4</v>
      </c>
      <c r="AI6" s="172"/>
      <c r="AJ6" s="172">
        <v>4</v>
      </c>
      <c r="AK6" s="172"/>
      <c r="AL6" s="172">
        <v>5</v>
      </c>
      <c r="AM6" s="172"/>
      <c r="AN6" s="172"/>
      <c r="AO6" s="172"/>
      <c r="AP6" s="172"/>
      <c r="AQ6" s="172"/>
      <c r="AR6" s="104"/>
      <c r="AS6" s="105" t="s">
        <v>92</v>
      </c>
      <c r="AT6" s="107" t="s">
        <v>90</v>
      </c>
    </row>
    <row r="7" spans="1:46" s="111" customFormat="1" ht="24" customHeight="1">
      <c r="A7" s="102" t="s">
        <v>93</v>
      </c>
      <c r="B7" s="108" t="s">
        <v>94</v>
      </c>
      <c r="C7" s="106"/>
      <c r="D7" s="109"/>
      <c r="E7" s="110"/>
      <c r="F7" s="109"/>
      <c r="G7" s="110"/>
      <c r="H7" s="109"/>
      <c r="I7" s="110"/>
      <c r="J7" s="109"/>
      <c r="K7" s="110"/>
      <c r="L7" s="109"/>
      <c r="M7" s="110"/>
      <c r="N7" s="109"/>
      <c r="O7" s="110"/>
      <c r="P7" s="109"/>
      <c r="Q7" s="110"/>
      <c r="R7" s="109"/>
      <c r="S7" s="110"/>
      <c r="T7" s="109"/>
      <c r="U7" s="110"/>
      <c r="V7" s="109"/>
      <c r="W7" s="110"/>
      <c r="X7" s="109"/>
      <c r="Y7" s="110"/>
      <c r="Z7" s="109"/>
      <c r="AA7" s="110"/>
      <c r="AB7" s="109"/>
      <c r="AC7" s="110"/>
      <c r="AD7" s="109"/>
      <c r="AE7" s="110"/>
      <c r="AF7" s="109"/>
      <c r="AG7" s="110"/>
      <c r="AH7" s="109"/>
      <c r="AI7" s="110"/>
      <c r="AJ7" s="109"/>
      <c r="AK7" s="110"/>
      <c r="AL7" s="109"/>
      <c r="AM7" s="110"/>
      <c r="AN7" s="109"/>
      <c r="AO7" s="110"/>
      <c r="AP7" s="109"/>
      <c r="AQ7" s="110"/>
      <c r="AR7" s="102" t="s">
        <v>93</v>
      </c>
      <c r="AS7" s="108" t="s">
        <v>94</v>
      </c>
      <c r="AT7" s="106"/>
    </row>
    <row r="8" spans="1:46" ht="12">
      <c r="A8" s="112"/>
      <c r="B8" s="103" t="s">
        <v>95</v>
      </c>
      <c r="C8" s="104" t="s">
        <v>90</v>
      </c>
      <c r="D8" s="165">
        <v>4</v>
      </c>
      <c r="E8" s="166"/>
      <c r="F8" s="165">
        <v>3</v>
      </c>
      <c r="G8" s="166"/>
      <c r="H8" s="165">
        <v>3</v>
      </c>
      <c r="I8" s="166"/>
      <c r="J8" s="165">
        <v>3</v>
      </c>
      <c r="K8" s="166"/>
      <c r="L8" s="165">
        <v>3</v>
      </c>
      <c r="M8" s="166"/>
      <c r="N8" s="165">
        <v>3</v>
      </c>
      <c r="O8" s="166"/>
      <c r="P8" s="165">
        <v>3</v>
      </c>
      <c r="Q8" s="166"/>
      <c r="R8" s="165">
        <v>3</v>
      </c>
      <c r="S8" s="166"/>
      <c r="T8" s="165">
        <v>2</v>
      </c>
      <c r="U8" s="166"/>
      <c r="V8" s="165">
        <v>4</v>
      </c>
      <c r="W8" s="166"/>
      <c r="X8" s="165">
        <v>4</v>
      </c>
      <c r="Y8" s="166"/>
      <c r="Z8" s="165">
        <v>5</v>
      </c>
      <c r="AA8" s="166"/>
      <c r="AB8" s="165">
        <v>5</v>
      </c>
      <c r="AC8" s="166"/>
      <c r="AD8" s="165">
        <v>5</v>
      </c>
      <c r="AE8" s="166"/>
      <c r="AF8" s="165">
        <v>5</v>
      </c>
      <c r="AG8" s="166"/>
      <c r="AH8" s="165">
        <v>3</v>
      </c>
      <c r="AI8" s="166"/>
      <c r="AJ8" s="165">
        <v>3</v>
      </c>
      <c r="AK8" s="166"/>
      <c r="AL8" s="165">
        <v>3</v>
      </c>
      <c r="AM8" s="166"/>
      <c r="AN8" s="165"/>
      <c r="AO8" s="166"/>
      <c r="AP8" s="165"/>
      <c r="AQ8" s="166"/>
      <c r="AR8" s="112"/>
      <c r="AS8" s="103" t="s">
        <v>95</v>
      </c>
      <c r="AT8" s="104" t="s">
        <v>90</v>
      </c>
    </row>
    <row r="9" spans="1:46" ht="12">
      <c r="A9" s="112"/>
      <c r="B9" s="113" t="s">
        <v>96</v>
      </c>
      <c r="C9" s="106" t="s">
        <v>90</v>
      </c>
      <c r="D9" s="172">
        <v>3</v>
      </c>
      <c r="E9" s="172"/>
      <c r="F9" s="172">
        <v>3</v>
      </c>
      <c r="G9" s="172"/>
      <c r="H9" s="172">
        <v>3</v>
      </c>
      <c r="I9" s="172"/>
      <c r="J9" s="172">
        <v>2</v>
      </c>
      <c r="K9" s="172"/>
      <c r="L9" s="172">
        <v>2</v>
      </c>
      <c r="M9" s="172"/>
      <c r="N9" s="172">
        <v>2</v>
      </c>
      <c r="O9" s="172"/>
      <c r="P9" s="172">
        <v>3</v>
      </c>
      <c r="Q9" s="172"/>
      <c r="R9" s="172">
        <v>2</v>
      </c>
      <c r="S9" s="172"/>
      <c r="T9" s="172">
        <v>2</v>
      </c>
      <c r="U9" s="172"/>
      <c r="V9" s="172">
        <v>4</v>
      </c>
      <c r="W9" s="172"/>
      <c r="X9" s="172">
        <v>4</v>
      </c>
      <c r="Y9" s="172"/>
      <c r="Z9" s="172">
        <v>5</v>
      </c>
      <c r="AA9" s="172"/>
      <c r="AB9" s="172">
        <v>5</v>
      </c>
      <c r="AC9" s="172"/>
      <c r="AD9" s="172">
        <v>5</v>
      </c>
      <c r="AE9" s="172"/>
      <c r="AF9" s="172">
        <v>5</v>
      </c>
      <c r="AG9" s="172"/>
      <c r="AH9" s="172">
        <v>4</v>
      </c>
      <c r="AI9" s="172"/>
      <c r="AJ9" s="172">
        <v>3</v>
      </c>
      <c r="AK9" s="172"/>
      <c r="AL9" s="172">
        <v>2</v>
      </c>
      <c r="AM9" s="172"/>
      <c r="AN9" s="172"/>
      <c r="AO9" s="172"/>
      <c r="AP9" s="172"/>
      <c r="AQ9" s="172"/>
      <c r="AR9" s="112"/>
      <c r="AS9" s="113" t="s">
        <v>96</v>
      </c>
      <c r="AT9" s="106" t="s">
        <v>90</v>
      </c>
    </row>
    <row r="10" spans="1:46" s="111" customFormat="1" ht="12">
      <c r="A10" s="114" t="s">
        <v>97</v>
      </c>
      <c r="B10" s="115" t="s">
        <v>98</v>
      </c>
      <c r="C10" s="107" t="s">
        <v>90</v>
      </c>
      <c r="D10" s="172">
        <v>2</v>
      </c>
      <c r="E10" s="172"/>
      <c r="F10" s="172">
        <v>3</v>
      </c>
      <c r="G10" s="172"/>
      <c r="H10" s="172">
        <v>3</v>
      </c>
      <c r="I10" s="172"/>
      <c r="J10" s="172">
        <v>3</v>
      </c>
      <c r="K10" s="172"/>
      <c r="L10" s="172">
        <v>1</v>
      </c>
      <c r="M10" s="172"/>
      <c r="N10" s="172">
        <v>3</v>
      </c>
      <c r="O10" s="172"/>
      <c r="P10" s="172">
        <v>3</v>
      </c>
      <c r="Q10" s="172"/>
      <c r="R10" s="172">
        <v>2</v>
      </c>
      <c r="S10" s="172"/>
      <c r="T10" s="172">
        <v>2</v>
      </c>
      <c r="U10" s="172"/>
      <c r="V10" s="172">
        <v>3</v>
      </c>
      <c r="W10" s="172"/>
      <c r="X10" s="172">
        <v>4</v>
      </c>
      <c r="Y10" s="172"/>
      <c r="Z10" s="172">
        <v>5</v>
      </c>
      <c r="AA10" s="172"/>
      <c r="AB10" s="172">
        <v>4</v>
      </c>
      <c r="AC10" s="172"/>
      <c r="AD10" s="172">
        <v>3</v>
      </c>
      <c r="AE10" s="172"/>
      <c r="AF10" s="172">
        <v>4</v>
      </c>
      <c r="AG10" s="172"/>
      <c r="AH10" s="172">
        <v>3</v>
      </c>
      <c r="AI10" s="172"/>
      <c r="AJ10" s="172">
        <v>3</v>
      </c>
      <c r="AK10" s="172"/>
      <c r="AL10" s="172">
        <v>3</v>
      </c>
      <c r="AM10" s="172"/>
      <c r="AN10" s="172"/>
      <c r="AO10" s="172"/>
      <c r="AP10" s="172"/>
      <c r="AQ10" s="172"/>
      <c r="AR10" s="114" t="s">
        <v>97</v>
      </c>
      <c r="AS10" s="115" t="s">
        <v>98</v>
      </c>
      <c r="AT10" s="107" t="s">
        <v>90</v>
      </c>
    </row>
    <row r="11" spans="1:46" s="111" customFormat="1" ht="12">
      <c r="A11" s="102" t="s">
        <v>99</v>
      </c>
      <c r="B11" s="108" t="s">
        <v>100</v>
      </c>
      <c r="C11" s="116"/>
      <c r="D11" s="109"/>
      <c r="E11" s="110"/>
      <c r="F11" s="109"/>
      <c r="G11" s="110"/>
      <c r="H11" s="109"/>
      <c r="I11" s="110"/>
      <c r="J11" s="109"/>
      <c r="K11" s="110"/>
      <c r="L11" s="109"/>
      <c r="M11" s="110"/>
      <c r="N11" s="109"/>
      <c r="O11" s="110"/>
      <c r="P11" s="109"/>
      <c r="Q11" s="110"/>
      <c r="R11" s="109"/>
      <c r="S11" s="110"/>
      <c r="T11" s="109"/>
      <c r="U11" s="110"/>
      <c r="V11" s="109"/>
      <c r="W11" s="110"/>
      <c r="X11" s="109"/>
      <c r="Y11" s="110"/>
      <c r="Z11" s="109"/>
      <c r="AA11" s="110"/>
      <c r="AB11" s="109"/>
      <c r="AC11" s="110"/>
      <c r="AD11" s="109"/>
      <c r="AE11" s="110"/>
      <c r="AF11" s="109"/>
      <c r="AG11" s="110"/>
      <c r="AH11" s="109"/>
      <c r="AI11" s="110"/>
      <c r="AJ11" s="109"/>
      <c r="AK11" s="110"/>
      <c r="AL11" s="109"/>
      <c r="AM11" s="110"/>
      <c r="AN11" s="109"/>
      <c r="AO11" s="110"/>
      <c r="AP11" s="109"/>
      <c r="AQ11" s="110"/>
      <c r="AR11" s="102" t="s">
        <v>99</v>
      </c>
      <c r="AS11" s="108" t="s">
        <v>100</v>
      </c>
      <c r="AT11" s="116"/>
    </row>
    <row r="12" spans="1:46" ht="12">
      <c r="A12" s="102"/>
      <c r="B12" s="113" t="s">
        <v>101</v>
      </c>
      <c r="C12" s="106">
        <v>4</v>
      </c>
      <c r="D12" s="165">
        <v>4</v>
      </c>
      <c r="E12" s="166"/>
      <c r="F12" s="165"/>
      <c r="G12" s="166"/>
      <c r="H12" s="165"/>
      <c r="I12" s="166"/>
      <c r="J12" s="165"/>
      <c r="K12" s="166"/>
      <c r="L12" s="165"/>
      <c r="M12" s="166"/>
      <c r="N12" s="165"/>
      <c r="O12" s="166"/>
      <c r="P12" s="165"/>
      <c r="Q12" s="166"/>
      <c r="R12" s="165"/>
      <c r="S12" s="166"/>
      <c r="T12" s="165"/>
      <c r="U12" s="166"/>
      <c r="V12" s="165"/>
      <c r="W12" s="166"/>
      <c r="X12" s="165"/>
      <c r="Y12" s="166"/>
      <c r="Z12" s="165">
        <v>4</v>
      </c>
      <c r="AA12" s="166"/>
      <c r="AB12" s="165">
        <v>4</v>
      </c>
      <c r="AC12" s="166"/>
      <c r="AD12" s="165">
        <v>4</v>
      </c>
      <c r="AE12" s="166"/>
      <c r="AF12" s="165">
        <v>4</v>
      </c>
      <c r="AG12" s="166"/>
      <c r="AH12" s="165"/>
      <c r="AI12" s="166"/>
      <c r="AJ12" s="165">
        <v>4</v>
      </c>
      <c r="AK12" s="166"/>
      <c r="AL12" s="165"/>
      <c r="AM12" s="166"/>
      <c r="AN12" s="165"/>
      <c r="AO12" s="166"/>
      <c r="AP12" s="165"/>
      <c r="AQ12" s="166"/>
      <c r="AR12" s="102"/>
      <c r="AS12" s="113" t="s">
        <v>101</v>
      </c>
      <c r="AT12" s="106">
        <v>4</v>
      </c>
    </row>
    <row r="13" spans="1:46" ht="12" customHeight="1">
      <c r="A13" s="112"/>
      <c r="B13" s="113" t="s">
        <v>102</v>
      </c>
      <c r="C13" s="106">
        <v>2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12"/>
      <c r="AS13" s="113" t="s">
        <v>102</v>
      </c>
      <c r="AT13" s="106">
        <v>2</v>
      </c>
    </row>
    <row r="14" spans="1:46" ht="12">
      <c r="A14" s="112"/>
      <c r="B14" s="113" t="s">
        <v>103</v>
      </c>
      <c r="C14" s="106">
        <v>2</v>
      </c>
      <c r="D14" s="163"/>
      <c r="E14" s="163"/>
      <c r="F14" s="163">
        <v>2</v>
      </c>
      <c r="G14" s="163"/>
      <c r="H14" s="163">
        <v>2</v>
      </c>
      <c r="I14" s="163"/>
      <c r="J14" s="163">
        <v>2</v>
      </c>
      <c r="K14" s="163"/>
      <c r="L14" s="163">
        <v>2</v>
      </c>
      <c r="M14" s="163"/>
      <c r="N14" s="163">
        <v>2</v>
      </c>
      <c r="O14" s="163"/>
      <c r="P14" s="163">
        <v>2</v>
      </c>
      <c r="Q14" s="163"/>
      <c r="R14" s="163">
        <v>2</v>
      </c>
      <c r="S14" s="163"/>
      <c r="T14" s="163">
        <v>2</v>
      </c>
      <c r="U14" s="163"/>
      <c r="V14" s="163">
        <v>2</v>
      </c>
      <c r="W14" s="163"/>
      <c r="X14" s="163">
        <v>2</v>
      </c>
      <c r="Y14" s="163"/>
      <c r="Z14" s="163"/>
      <c r="AA14" s="163"/>
      <c r="AB14" s="163"/>
      <c r="AC14" s="163"/>
      <c r="AD14" s="163"/>
      <c r="AE14" s="163"/>
      <c r="AF14" s="163"/>
      <c r="AG14" s="163"/>
      <c r="AH14" s="163">
        <v>2</v>
      </c>
      <c r="AI14" s="163"/>
      <c r="AJ14" s="163"/>
      <c r="AK14" s="163"/>
      <c r="AL14" s="163">
        <v>2</v>
      </c>
      <c r="AM14" s="163"/>
      <c r="AN14" s="163"/>
      <c r="AO14" s="163"/>
      <c r="AP14" s="163"/>
      <c r="AQ14" s="163"/>
      <c r="AR14" s="112"/>
      <c r="AS14" s="113" t="s">
        <v>103</v>
      </c>
      <c r="AT14" s="106">
        <v>2</v>
      </c>
    </row>
    <row r="15" spans="1:46" ht="12">
      <c r="A15" s="104"/>
      <c r="B15" s="103" t="s">
        <v>104</v>
      </c>
      <c r="C15" s="117">
        <v>0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04"/>
      <c r="AS15" s="103" t="s">
        <v>104</v>
      </c>
      <c r="AT15" s="117">
        <v>0</v>
      </c>
    </row>
    <row r="16" spans="1:46" ht="12">
      <c r="A16" s="118" t="s">
        <v>105</v>
      </c>
      <c r="B16" s="119" t="s">
        <v>106</v>
      </c>
      <c r="C16" s="120"/>
      <c r="D16" s="121"/>
      <c r="E16" s="122"/>
      <c r="F16" s="121"/>
      <c r="G16" s="122"/>
      <c r="H16" s="121"/>
      <c r="I16" s="122"/>
      <c r="J16" s="121"/>
      <c r="K16" s="122"/>
      <c r="L16" s="121"/>
      <c r="M16" s="122"/>
      <c r="N16" s="121"/>
      <c r="O16" s="122"/>
      <c r="P16" s="121"/>
      <c r="Q16" s="122"/>
      <c r="R16" s="121"/>
      <c r="S16" s="122"/>
      <c r="T16" s="121"/>
      <c r="U16" s="122"/>
      <c r="V16" s="121"/>
      <c r="W16" s="122"/>
      <c r="X16" s="121"/>
      <c r="Y16" s="122"/>
      <c r="Z16" s="121"/>
      <c r="AA16" s="122"/>
      <c r="AB16" s="121"/>
      <c r="AC16" s="122"/>
      <c r="AD16" s="121"/>
      <c r="AE16" s="122"/>
      <c r="AF16" s="121"/>
      <c r="AG16" s="122"/>
      <c r="AH16" s="121"/>
      <c r="AI16" s="122"/>
      <c r="AJ16" s="121"/>
      <c r="AK16" s="122"/>
      <c r="AL16" s="121"/>
      <c r="AM16" s="122"/>
      <c r="AN16" s="121"/>
      <c r="AO16" s="122"/>
      <c r="AP16" s="121"/>
      <c r="AQ16" s="122"/>
      <c r="AR16" s="118" t="s">
        <v>105</v>
      </c>
      <c r="AS16" s="119" t="s">
        <v>106</v>
      </c>
      <c r="AT16" s="120"/>
    </row>
    <row r="17" spans="1:46" ht="12">
      <c r="A17" s="112"/>
      <c r="B17" s="113" t="s">
        <v>107</v>
      </c>
      <c r="C17" s="123" t="s">
        <v>108</v>
      </c>
      <c r="D17" s="165">
        <v>8</v>
      </c>
      <c r="E17" s="166"/>
      <c r="F17" s="165"/>
      <c r="G17" s="166"/>
      <c r="H17" s="165"/>
      <c r="I17" s="166"/>
      <c r="J17" s="165"/>
      <c r="K17" s="166"/>
      <c r="L17" s="165"/>
      <c r="M17" s="166"/>
      <c r="N17" s="165"/>
      <c r="O17" s="166"/>
      <c r="P17" s="165"/>
      <c r="Q17" s="166"/>
      <c r="R17" s="165"/>
      <c r="S17" s="166"/>
      <c r="T17" s="165"/>
      <c r="U17" s="166"/>
      <c r="V17" s="165"/>
      <c r="W17" s="166"/>
      <c r="X17" s="165"/>
      <c r="Y17" s="166"/>
      <c r="Z17" s="165"/>
      <c r="AA17" s="166"/>
      <c r="AB17" s="165"/>
      <c r="AC17" s="166"/>
      <c r="AD17" s="165"/>
      <c r="AE17" s="166"/>
      <c r="AF17" s="165"/>
      <c r="AG17" s="166"/>
      <c r="AH17" s="165"/>
      <c r="AI17" s="166"/>
      <c r="AJ17" s="165"/>
      <c r="AK17" s="166"/>
      <c r="AL17" s="165"/>
      <c r="AM17" s="166"/>
      <c r="AN17" s="165"/>
      <c r="AO17" s="166"/>
      <c r="AP17" s="165"/>
      <c r="AQ17" s="166"/>
      <c r="AR17" s="112"/>
      <c r="AS17" s="113" t="s">
        <v>107</v>
      </c>
      <c r="AT17" s="123" t="s">
        <v>108</v>
      </c>
    </row>
    <row r="18" spans="1:46" ht="12">
      <c r="A18" s="112"/>
      <c r="B18" s="113" t="s">
        <v>109</v>
      </c>
      <c r="C18" s="106">
        <v>4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>
        <v>4</v>
      </c>
      <c r="AA18" s="163"/>
      <c r="AB18" s="163">
        <v>9</v>
      </c>
      <c r="AC18" s="163"/>
      <c r="AD18" s="163">
        <v>8</v>
      </c>
      <c r="AE18" s="163"/>
      <c r="AF18" s="163">
        <v>9</v>
      </c>
      <c r="AG18" s="163"/>
      <c r="AH18" s="163"/>
      <c r="AI18" s="163"/>
      <c r="AJ18" s="163">
        <v>4</v>
      </c>
      <c r="AK18" s="163"/>
      <c r="AL18" s="163"/>
      <c r="AM18" s="163"/>
      <c r="AN18" s="163"/>
      <c r="AO18" s="163"/>
      <c r="AP18" s="163"/>
      <c r="AQ18" s="163"/>
      <c r="AR18" s="112"/>
      <c r="AS18" s="113" t="s">
        <v>109</v>
      </c>
      <c r="AT18" s="106">
        <v>4</v>
      </c>
    </row>
    <row r="19" spans="1:46" ht="12">
      <c r="A19" s="112"/>
      <c r="B19" s="124" t="s">
        <v>110</v>
      </c>
      <c r="C19" s="106">
        <v>3</v>
      </c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12"/>
      <c r="AS19" s="124" t="s">
        <v>110</v>
      </c>
      <c r="AT19" s="106">
        <v>3</v>
      </c>
    </row>
    <row r="20" spans="1:46" ht="12">
      <c r="A20" s="104"/>
      <c r="B20" s="103" t="s">
        <v>111</v>
      </c>
      <c r="C20" s="117">
        <v>0</v>
      </c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04"/>
      <c r="AS20" s="103" t="s">
        <v>111</v>
      </c>
      <c r="AT20" s="117">
        <v>0</v>
      </c>
    </row>
    <row r="21" spans="1:46" ht="12">
      <c r="A21" s="118" t="s">
        <v>112</v>
      </c>
      <c r="B21" s="119" t="s">
        <v>113</v>
      </c>
      <c r="C21" s="120"/>
      <c r="D21" s="121"/>
      <c r="E21" s="122"/>
      <c r="F21" s="121"/>
      <c r="G21" s="122"/>
      <c r="H21" s="121"/>
      <c r="I21" s="122"/>
      <c r="J21" s="121"/>
      <c r="K21" s="122"/>
      <c r="L21" s="121"/>
      <c r="M21" s="122"/>
      <c r="N21" s="121"/>
      <c r="O21" s="122"/>
      <c r="P21" s="121"/>
      <c r="Q21" s="122"/>
      <c r="R21" s="121"/>
      <c r="S21" s="122"/>
      <c r="T21" s="121"/>
      <c r="U21" s="122"/>
      <c r="V21" s="121"/>
      <c r="W21" s="122"/>
      <c r="X21" s="121"/>
      <c r="Y21" s="122"/>
      <c r="Z21" s="121"/>
      <c r="AA21" s="122"/>
      <c r="AB21" s="121"/>
      <c r="AC21" s="122"/>
      <c r="AD21" s="121"/>
      <c r="AE21" s="122"/>
      <c r="AF21" s="121"/>
      <c r="AG21" s="122"/>
      <c r="AH21" s="121"/>
      <c r="AI21" s="122"/>
      <c r="AJ21" s="121"/>
      <c r="AK21" s="122"/>
      <c r="AL21" s="121"/>
      <c r="AM21" s="122"/>
      <c r="AN21" s="121"/>
      <c r="AO21" s="122"/>
      <c r="AP21" s="121"/>
      <c r="AQ21" s="122"/>
      <c r="AR21" s="118" t="s">
        <v>112</v>
      </c>
      <c r="AS21" s="119" t="s">
        <v>113</v>
      </c>
      <c r="AT21" s="120"/>
    </row>
    <row r="22" spans="1:46" ht="12">
      <c r="A22" s="112"/>
      <c r="B22" s="113" t="s">
        <v>114</v>
      </c>
      <c r="C22" s="106">
        <v>3</v>
      </c>
      <c r="D22" s="165">
        <v>3</v>
      </c>
      <c r="E22" s="166"/>
      <c r="F22" s="165"/>
      <c r="G22" s="166"/>
      <c r="H22" s="165"/>
      <c r="I22" s="166"/>
      <c r="J22" s="165">
        <v>3</v>
      </c>
      <c r="K22" s="166"/>
      <c r="L22" s="165"/>
      <c r="M22" s="166"/>
      <c r="N22" s="165">
        <v>3</v>
      </c>
      <c r="O22" s="166"/>
      <c r="P22" s="165">
        <v>3</v>
      </c>
      <c r="Q22" s="166"/>
      <c r="R22" s="165">
        <v>3</v>
      </c>
      <c r="S22" s="166"/>
      <c r="T22" s="165">
        <v>3</v>
      </c>
      <c r="U22" s="166"/>
      <c r="V22" s="165">
        <v>3</v>
      </c>
      <c r="W22" s="166"/>
      <c r="X22" s="165">
        <v>3</v>
      </c>
      <c r="Y22" s="166"/>
      <c r="Z22" s="165">
        <v>3</v>
      </c>
      <c r="AA22" s="166"/>
      <c r="AB22" s="165">
        <v>3</v>
      </c>
      <c r="AC22" s="166"/>
      <c r="AD22" s="165">
        <v>3</v>
      </c>
      <c r="AE22" s="166"/>
      <c r="AF22" s="165">
        <v>3</v>
      </c>
      <c r="AG22" s="166"/>
      <c r="AH22" s="165">
        <v>3</v>
      </c>
      <c r="AI22" s="166"/>
      <c r="AJ22" s="165">
        <v>3</v>
      </c>
      <c r="AK22" s="166"/>
      <c r="AL22" s="165">
        <v>3</v>
      </c>
      <c r="AM22" s="166"/>
      <c r="AN22" s="165"/>
      <c r="AO22" s="166"/>
      <c r="AP22" s="165"/>
      <c r="AQ22" s="166"/>
      <c r="AR22" s="112"/>
      <c r="AS22" s="113" t="s">
        <v>114</v>
      </c>
      <c r="AT22" s="106">
        <v>3</v>
      </c>
    </row>
    <row r="23" spans="1:46" ht="12">
      <c r="A23" s="112"/>
      <c r="B23" s="113" t="s">
        <v>115</v>
      </c>
      <c r="C23" s="106">
        <v>2</v>
      </c>
      <c r="D23" s="163"/>
      <c r="E23" s="163"/>
      <c r="F23" s="163">
        <v>2</v>
      </c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12"/>
      <c r="AS23" s="113" t="s">
        <v>115</v>
      </c>
      <c r="AT23" s="106">
        <v>2</v>
      </c>
    </row>
    <row r="24" spans="1:46" ht="12">
      <c r="A24" s="112"/>
      <c r="B24" s="113" t="s">
        <v>116</v>
      </c>
      <c r="C24" s="106">
        <v>1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12"/>
      <c r="AS24" s="113" t="s">
        <v>116</v>
      </c>
      <c r="AT24" s="106">
        <v>1</v>
      </c>
    </row>
    <row r="25" spans="1:46" ht="12">
      <c r="A25" s="104"/>
      <c r="B25" s="103" t="s">
        <v>117</v>
      </c>
      <c r="C25" s="117">
        <v>0</v>
      </c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04"/>
      <c r="AS25" s="103" t="s">
        <v>117</v>
      </c>
      <c r="AT25" s="117">
        <v>0</v>
      </c>
    </row>
    <row r="26" spans="1:46" ht="12">
      <c r="A26" s="118" t="s">
        <v>118</v>
      </c>
      <c r="B26" s="119" t="s">
        <v>119</v>
      </c>
      <c r="C26" s="120"/>
      <c r="D26" s="121"/>
      <c r="E26" s="122"/>
      <c r="F26" s="121"/>
      <c r="G26" s="122"/>
      <c r="H26" s="121"/>
      <c r="I26" s="122"/>
      <c r="J26" s="121"/>
      <c r="K26" s="122"/>
      <c r="L26" s="121"/>
      <c r="M26" s="122"/>
      <c r="N26" s="121"/>
      <c r="O26" s="122"/>
      <c r="P26" s="121"/>
      <c r="Q26" s="122"/>
      <c r="R26" s="121"/>
      <c r="S26" s="122"/>
      <c r="T26" s="121"/>
      <c r="U26" s="122"/>
      <c r="V26" s="121"/>
      <c r="W26" s="122"/>
      <c r="X26" s="121"/>
      <c r="Y26" s="122"/>
      <c r="Z26" s="121"/>
      <c r="AA26" s="122"/>
      <c r="AB26" s="121"/>
      <c r="AC26" s="122"/>
      <c r="AD26" s="121"/>
      <c r="AE26" s="122"/>
      <c r="AF26" s="121"/>
      <c r="AG26" s="122"/>
      <c r="AH26" s="121"/>
      <c r="AI26" s="122"/>
      <c r="AJ26" s="121"/>
      <c r="AK26" s="122"/>
      <c r="AL26" s="121"/>
      <c r="AM26" s="122"/>
      <c r="AN26" s="121"/>
      <c r="AO26" s="122"/>
      <c r="AP26" s="121"/>
      <c r="AQ26" s="122"/>
      <c r="AR26" s="118" t="s">
        <v>118</v>
      </c>
      <c r="AS26" s="119" t="s">
        <v>119</v>
      </c>
      <c r="AT26" s="120"/>
    </row>
    <row r="27" spans="1:46" ht="12">
      <c r="A27" s="112"/>
      <c r="B27" s="113" t="s">
        <v>114</v>
      </c>
      <c r="C27" s="106">
        <v>3</v>
      </c>
      <c r="D27" s="165">
        <v>3</v>
      </c>
      <c r="E27" s="166"/>
      <c r="F27" s="165">
        <v>3</v>
      </c>
      <c r="G27" s="166"/>
      <c r="H27" s="165">
        <v>3</v>
      </c>
      <c r="I27" s="166"/>
      <c r="J27" s="165">
        <v>3</v>
      </c>
      <c r="K27" s="166"/>
      <c r="L27" s="165">
        <v>3</v>
      </c>
      <c r="M27" s="166"/>
      <c r="N27" s="165">
        <v>3</v>
      </c>
      <c r="O27" s="166"/>
      <c r="P27" s="165">
        <v>3</v>
      </c>
      <c r="Q27" s="166"/>
      <c r="R27" s="165">
        <v>3</v>
      </c>
      <c r="S27" s="166"/>
      <c r="T27" s="165">
        <v>3</v>
      </c>
      <c r="U27" s="166"/>
      <c r="V27" s="165">
        <v>3</v>
      </c>
      <c r="W27" s="166"/>
      <c r="X27" s="165">
        <v>3</v>
      </c>
      <c r="Y27" s="166"/>
      <c r="Z27" s="165">
        <v>3</v>
      </c>
      <c r="AA27" s="166"/>
      <c r="AB27" s="165">
        <v>3</v>
      </c>
      <c r="AC27" s="166"/>
      <c r="AD27" s="165">
        <v>3</v>
      </c>
      <c r="AE27" s="166"/>
      <c r="AF27" s="165">
        <v>3</v>
      </c>
      <c r="AG27" s="166"/>
      <c r="AH27" s="165">
        <v>3</v>
      </c>
      <c r="AI27" s="166"/>
      <c r="AJ27" s="165">
        <v>3</v>
      </c>
      <c r="AK27" s="166"/>
      <c r="AL27" s="165"/>
      <c r="AM27" s="166"/>
      <c r="AN27" s="165"/>
      <c r="AO27" s="166"/>
      <c r="AP27" s="165"/>
      <c r="AQ27" s="166"/>
      <c r="AR27" s="112"/>
      <c r="AS27" s="113" t="s">
        <v>114</v>
      </c>
      <c r="AT27" s="106">
        <v>3</v>
      </c>
    </row>
    <row r="28" spans="1:46" ht="12">
      <c r="A28" s="112"/>
      <c r="B28" s="113" t="s">
        <v>120</v>
      </c>
      <c r="C28" s="106">
        <v>1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>
        <v>1</v>
      </c>
      <c r="AM28" s="163"/>
      <c r="AN28" s="163"/>
      <c r="AO28" s="163"/>
      <c r="AP28" s="163"/>
      <c r="AQ28" s="163"/>
      <c r="AR28" s="112"/>
      <c r="AS28" s="113" t="s">
        <v>120</v>
      </c>
      <c r="AT28" s="106">
        <v>1</v>
      </c>
    </row>
    <row r="29" spans="1:46" ht="12">
      <c r="A29" s="104"/>
      <c r="B29" s="103" t="s">
        <v>121</v>
      </c>
      <c r="C29" s="117">
        <v>0</v>
      </c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04"/>
      <c r="AS29" s="103" t="s">
        <v>121</v>
      </c>
      <c r="AT29" s="117">
        <v>0</v>
      </c>
    </row>
    <row r="30" spans="1:46" ht="12">
      <c r="A30" s="118" t="s">
        <v>122</v>
      </c>
      <c r="B30" s="119" t="s">
        <v>123</v>
      </c>
      <c r="C30" s="120"/>
      <c r="D30" s="121"/>
      <c r="E30" s="122"/>
      <c r="F30" s="121"/>
      <c r="G30" s="122"/>
      <c r="H30" s="121"/>
      <c r="I30" s="122"/>
      <c r="J30" s="121"/>
      <c r="K30" s="122"/>
      <c r="L30" s="121"/>
      <c r="M30" s="122"/>
      <c r="N30" s="121"/>
      <c r="O30" s="122"/>
      <c r="P30" s="121"/>
      <c r="Q30" s="122"/>
      <c r="R30" s="121"/>
      <c r="S30" s="122"/>
      <c r="T30" s="121"/>
      <c r="U30" s="122"/>
      <c r="V30" s="121"/>
      <c r="W30" s="122"/>
      <c r="X30" s="121"/>
      <c r="Y30" s="122"/>
      <c r="Z30" s="121"/>
      <c r="AA30" s="122"/>
      <c r="AB30" s="121"/>
      <c r="AC30" s="122"/>
      <c r="AD30" s="121"/>
      <c r="AE30" s="122"/>
      <c r="AF30" s="121"/>
      <c r="AG30" s="122"/>
      <c r="AH30" s="121"/>
      <c r="AI30" s="122"/>
      <c r="AJ30" s="121"/>
      <c r="AK30" s="122"/>
      <c r="AL30" s="121"/>
      <c r="AM30" s="122"/>
      <c r="AN30" s="121"/>
      <c r="AO30" s="122"/>
      <c r="AP30" s="121"/>
      <c r="AQ30" s="122"/>
      <c r="AR30" s="118" t="s">
        <v>122</v>
      </c>
      <c r="AS30" s="119" t="s">
        <v>123</v>
      </c>
      <c r="AT30" s="120"/>
    </row>
    <row r="31" spans="1:46" ht="12">
      <c r="A31" s="112"/>
      <c r="B31" s="113" t="s">
        <v>124</v>
      </c>
      <c r="C31" s="106">
        <v>3</v>
      </c>
      <c r="D31" s="165">
        <v>3</v>
      </c>
      <c r="E31" s="166"/>
      <c r="F31" s="165">
        <v>3</v>
      </c>
      <c r="G31" s="166"/>
      <c r="H31" s="165">
        <v>3</v>
      </c>
      <c r="I31" s="166"/>
      <c r="J31" s="165">
        <v>3</v>
      </c>
      <c r="K31" s="166"/>
      <c r="L31" s="165">
        <v>3</v>
      </c>
      <c r="M31" s="166"/>
      <c r="N31" s="165">
        <v>3</v>
      </c>
      <c r="O31" s="166"/>
      <c r="P31" s="165">
        <v>3</v>
      </c>
      <c r="Q31" s="166"/>
      <c r="R31" s="165">
        <v>3</v>
      </c>
      <c r="S31" s="166"/>
      <c r="T31" s="165">
        <v>3</v>
      </c>
      <c r="U31" s="166"/>
      <c r="V31" s="165">
        <v>3</v>
      </c>
      <c r="W31" s="166"/>
      <c r="X31" s="165">
        <v>3</v>
      </c>
      <c r="Y31" s="166"/>
      <c r="Z31" s="165">
        <v>3</v>
      </c>
      <c r="AA31" s="166"/>
      <c r="AB31" s="165">
        <v>3</v>
      </c>
      <c r="AC31" s="166"/>
      <c r="AD31" s="165">
        <v>3</v>
      </c>
      <c r="AE31" s="166"/>
      <c r="AF31" s="165">
        <v>3</v>
      </c>
      <c r="AG31" s="166"/>
      <c r="AH31" s="165">
        <v>3</v>
      </c>
      <c r="AI31" s="166"/>
      <c r="AJ31" s="165"/>
      <c r="AK31" s="166"/>
      <c r="AL31" s="165"/>
      <c r="AM31" s="166"/>
      <c r="AN31" s="165"/>
      <c r="AO31" s="166"/>
      <c r="AP31" s="165"/>
      <c r="AQ31" s="166"/>
      <c r="AR31" s="112"/>
      <c r="AS31" s="113" t="s">
        <v>124</v>
      </c>
      <c r="AT31" s="106">
        <v>3</v>
      </c>
    </row>
    <row r="32" spans="1:46" ht="12">
      <c r="A32" s="112"/>
      <c r="B32" s="124" t="s">
        <v>125</v>
      </c>
      <c r="C32" s="106">
        <v>2</v>
      </c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>
        <v>2</v>
      </c>
      <c r="AK32" s="163"/>
      <c r="AL32" s="163"/>
      <c r="AM32" s="163"/>
      <c r="AN32" s="163"/>
      <c r="AO32" s="163"/>
      <c r="AP32" s="163"/>
      <c r="AQ32" s="163"/>
      <c r="AR32" s="112"/>
      <c r="AS32" s="124" t="s">
        <v>125</v>
      </c>
      <c r="AT32" s="106">
        <v>2</v>
      </c>
    </row>
    <row r="33" spans="1:46" ht="12">
      <c r="A33" s="112"/>
      <c r="B33" s="113" t="s">
        <v>126</v>
      </c>
      <c r="C33" s="106">
        <v>1</v>
      </c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>
        <v>1</v>
      </c>
      <c r="AM33" s="163"/>
      <c r="AN33" s="163"/>
      <c r="AO33" s="163"/>
      <c r="AP33" s="163"/>
      <c r="AQ33" s="163"/>
      <c r="AR33" s="112"/>
      <c r="AS33" s="113" t="s">
        <v>126</v>
      </c>
      <c r="AT33" s="106">
        <v>1</v>
      </c>
    </row>
    <row r="34" spans="1:46" ht="12">
      <c r="A34" s="104"/>
      <c r="B34" s="103" t="s">
        <v>127</v>
      </c>
      <c r="C34" s="117">
        <v>0</v>
      </c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04"/>
      <c r="AS34" s="103" t="s">
        <v>127</v>
      </c>
      <c r="AT34" s="117">
        <v>0</v>
      </c>
    </row>
    <row r="35" spans="1:46" ht="12">
      <c r="A35" s="118" t="s">
        <v>128</v>
      </c>
      <c r="B35" s="119" t="s">
        <v>129</v>
      </c>
      <c r="C35" s="120"/>
      <c r="D35" s="121"/>
      <c r="E35" s="122"/>
      <c r="F35" s="121"/>
      <c r="G35" s="122"/>
      <c r="H35" s="121"/>
      <c r="I35" s="122"/>
      <c r="J35" s="121"/>
      <c r="K35" s="122"/>
      <c r="L35" s="121"/>
      <c r="M35" s="122"/>
      <c r="N35" s="121"/>
      <c r="O35" s="122"/>
      <c r="P35" s="121"/>
      <c r="Q35" s="122"/>
      <c r="R35" s="121"/>
      <c r="S35" s="122"/>
      <c r="T35" s="121"/>
      <c r="U35" s="122"/>
      <c r="V35" s="121"/>
      <c r="W35" s="122"/>
      <c r="X35" s="121"/>
      <c r="Y35" s="122"/>
      <c r="Z35" s="121"/>
      <c r="AA35" s="122"/>
      <c r="AB35" s="121"/>
      <c r="AC35" s="122"/>
      <c r="AD35" s="121"/>
      <c r="AE35" s="122"/>
      <c r="AF35" s="121"/>
      <c r="AG35" s="122"/>
      <c r="AH35" s="121"/>
      <c r="AI35" s="122"/>
      <c r="AJ35" s="121"/>
      <c r="AK35" s="122"/>
      <c r="AL35" s="121"/>
      <c r="AM35" s="122"/>
      <c r="AN35" s="121"/>
      <c r="AO35" s="122"/>
      <c r="AP35" s="121"/>
      <c r="AQ35" s="122"/>
      <c r="AR35" s="118" t="s">
        <v>128</v>
      </c>
      <c r="AS35" s="119" t="s">
        <v>129</v>
      </c>
      <c r="AT35" s="120"/>
    </row>
    <row r="36" spans="1:46" ht="12">
      <c r="A36" s="112"/>
      <c r="B36" s="113" t="s">
        <v>130</v>
      </c>
      <c r="C36" s="106">
        <v>9</v>
      </c>
      <c r="D36" s="165"/>
      <c r="E36" s="166"/>
      <c r="F36" s="165"/>
      <c r="G36" s="166"/>
      <c r="H36" s="165"/>
      <c r="I36" s="166"/>
      <c r="J36" s="165"/>
      <c r="K36" s="166"/>
      <c r="L36" s="165"/>
      <c r="M36" s="166"/>
      <c r="N36" s="165"/>
      <c r="O36" s="166"/>
      <c r="P36" s="165"/>
      <c r="Q36" s="166"/>
      <c r="R36" s="165"/>
      <c r="S36" s="166"/>
      <c r="T36" s="165"/>
      <c r="U36" s="166"/>
      <c r="V36" s="165"/>
      <c r="W36" s="166"/>
      <c r="X36" s="165"/>
      <c r="Y36" s="166"/>
      <c r="Z36" s="165"/>
      <c r="AA36" s="166"/>
      <c r="AB36" s="165"/>
      <c r="AC36" s="166"/>
      <c r="AD36" s="165"/>
      <c r="AE36" s="166"/>
      <c r="AF36" s="165"/>
      <c r="AG36" s="166"/>
      <c r="AH36" s="165"/>
      <c r="AI36" s="166"/>
      <c r="AJ36" s="165"/>
      <c r="AK36" s="166"/>
      <c r="AL36" s="165"/>
      <c r="AM36" s="166"/>
      <c r="AN36" s="165"/>
      <c r="AO36" s="166"/>
      <c r="AP36" s="165"/>
      <c r="AQ36" s="166"/>
      <c r="AR36" s="112"/>
      <c r="AS36" s="113" t="s">
        <v>130</v>
      </c>
      <c r="AT36" s="106">
        <v>9</v>
      </c>
    </row>
    <row r="37" spans="1:46" ht="12">
      <c r="A37" s="112"/>
      <c r="B37" s="113" t="s">
        <v>131</v>
      </c>
      <c r="C37" s="106">
        <v>9</v>
      </c>
      <c r="D37" s="163">
        <v>9</v>
      </c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>
        <v>9</v>
      </c>
      <c r="AC37" s="163"/>
      <c r="AD37" s="163"/>
      <c r="AE37" s="163"/>
      <c r="AF37" s="163">
        <v>9</v>
      </c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12"/>
      <c r="AS37" s="113" t="s">
        <v>131</v>
      </c>
      <c r="AT37" s="106">
        <v>9</v>
      </c>
    </row>
    <row r="38" spans="1:46" ht="12">
      <c r="A38" s="112"/>
      <c r="B38" s="113" t="s">
        <v>132</v>
      </c>
      <c r="C38" s="106">
        <v>15</v>
      </c>
      <c r="D38" s="165"/>
      <c r="E38" s="166"/>
      <c r="F38" s="165"/>
      <c r="G38" s="166"/>
      <c r="H38" s="165"/>
      <c r="I38" s="166"/>
      <c r="J38" s="165"/>
      <c r="K38" s="166"/>
      <c r="L38" s="165"/>
      <c r="M38" s="166"/>
      <c r="N38" s="165"/>
      <c r="O38" s="166"/>
      <c r="P38" s="165"/>
      <c r="Q38" s="166"/>
      <c r="R38" s="165"/>
      <c r="S38" s="166"/>
      <c r="T38" s="165"/>
      <c r="U38" s="166"/>
      <c r="V38" s="165"/>
      <c r="W38" s="166"/>
      <c r="X38" s="165"/>
      <c r="Y38" s="166"/>
      <c r="Z38" s="165"/>
      <c r="AA38" s="166"/>
      <c r="AB38" s="165"/>
      <c r="AC38" s="166"/>
      <c r="AD38" s="165"/>
      <c r="AE38" s="166"/>
      <c r="AF38" s="165"/>
      <c r="AG38" s="166"/>
      <c r="AH38" s="165"/>
      <c r="AI38" s="166"/>
      <c r="AJ38" s="165"/>
      <c r="AK38" s="166"/>
      <c r="AL38" s="165"/>
      <c r="AM38" s="166"/>
      <c r="AN38" s="165"/>
      <c r="AO38" s="166"/>
      <c r="AP38" s="165"/>
      <c r="AQ38" s="166"/>
      <c r="AR38" s="112"/>
      <c r="AS38" s="113" t="s">
        <v>132</v>
      </c>
      <c r="AT38" s="106">
        <v>15</v>
      </c>
    </row>
    <row r="39" spans="1:46" ht="12">
      <c r="A39" s="112"/>
      <c r="B39" s="113" t="s">
        <v>133</v>
      </c>
      <c r="C39" s="106">
        <v>21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12"/>
      <c r="AS39" s="113" t="s">
        <v>133</v>
      </c>
      <c r="AT39" s="106">
        <v>21</v>
      </c>
    </row>
    <row r="40" spans="1:46" ht="12">
      <c r="A40" s="112"/>
      <c r="B40" s="113" t="s">
        <v>134</v>
      </c>
      <c r="C40" s="106">
        <v>27</v>
      </c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12"/>
      <c r="AS40" s="113" t="s">
        <v>134</v>
      </c>
      <c r="AT40" s="106">
        <v>27</v>
      </c>
    </row>
    <row r="41" spans="1:46" ht="12">
      <c r="A41" s="112"/>
      <c r="B41" s="113" t="s">
        <v>201</v>
      </c>
      <c r="C41" s="106">
        <v>9</v>
      </c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12"/>
      <c r="AS41" s="113" t="s">
        <v>201</v>
      </c>
      <c r="AT41" s="106">
        <v>9</v>
      </c>
    </row>
    <row r="42" spans="1:46" ht="24">
      <c r="A42" s="112"/>
      <c r="B42" s="148" t="s">
        <v>202</v>
      </c>
      <c r="C42" s="149">
        <v>2</v>
      </c>
      <c r="D42" s="172">
        <v>4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>
        <v>4</v>
      </c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12"/>
      <c r="AS42" s="148" t="s">
        <v>202</v>
      </c>
      <c r="AT42" s="149">
        <v>2</v>
      </c>
    </row>
    <row r="43" spans="1:46" ht="12">
      <c r="A43" s="112"/>
      <c r="B43" s="105" t="s">
        <v>135</v>
      </c>
      <c r="C43" s="107">
        <v>0.5</v>
      </c>
      <c r="D43" s="172">
        <v>0.5</v>
      </c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>
        <v>0.5</v>
      </c>
      <c r="AC43" s="172"/>
      <c r="AD43" s="172"/>
      <c r="AE43" s="172"/>
      <c r="AF43" s="172">
        <v>0.5</v>
      </c>
      <c r="AG43" s="172"/>
      <c r="AH43" s="172"/>
      <c r="AI43" s="172"/>
      <c r="AJ43" s="172">
        <v>0.5</v>
      </c>
      <c r="AK43" s="172"/>
      <c r="AL43" s="172"/>
      <c r="AM43" s="172"/>
      <c r="AN43" s="172"/>
      <c r="AO43" s="172"/>
      <c r="AP43" s="172"/>
      <c r="AQ43" s="172"/>
      <c r="AR43" s="112"/>
      <c r="AS43" s="105" t="s">
        <v>135</v>
      </c>
      <c r="AT43" s="107">
        <v>0.5</v>
      </c>
    </row>
    <row r="44" spans="1:46" ht="12">
      <c r="A44" s="112"/>
      <c r="B44" s="113" t="s">
        <v>136</v>
      </c>
      <c r="C44" s="106">
        <v>1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  <c r="AF44" s="172">
        <v>1</v>
      </c>
      <c r="AG44" s="172"/>
      <c r="AH44" s="172"/>
      <c r="AI44" s="172"/>
      <c r="AJ44" s="172">
        <v>0.5</v>
      </c>
      <c r="AK44" s="172"/>
      <c r="AL44" s="172">
        <v>0.5</v>
      </c>
      <c r="AM44" s="172"/>
      <c r="AN44" s="172"/>
      <c r="AO44" s="172"/>
      <c r="AP44" s="172"/>
      <c r="AQ44" s="172"/>
      <c r="AR44" s="112"/>
      <c r="AS44" s="113" t="s">
        <v>136</v>
      </c>
      <c r="AT44" s="106">
        <v>1</v>
      </c>
    </row>
    <row r="45" spans="1:46" ht="12">
      <c r="A45" s="112"/>
      <c r="B45" s="105" t="s">
        <v>137</v>
      </c>
      <c r="C45" s="107">
        <v>0.5</v>
      </c>
      <c r="D45" s="172">
        <v>0.5</v>
      </c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>
        <v>0.5</v>
      </c>
      <c r="AG45" s="172"/>
      <c r="AH45" s="172"/>
      <c r="AI45" s="172"/>
      <c r="AJ45" s="172">
        <v>0.5</v>
      </c>
      <c r="AK45" s="172"/>
      <c r="AL45" s="172">
        <v>0.5</v>
      </c>
      <c r="AM45" s="172"/>
      <c r="AN45" s="172"/>
      <c r="AO45" s="172"/>
      <c r="AP45" s="172"/>
      <c r="AQ45" s="172"/>
      <c r="AR45" s="112"/>
      <c r="AS45" s="105" t="s">
        <v>137</v>
      </c>
      <c r="AT45" s="107">
        <v>0.5</v>
      </c>
    </row>
    <row r="46" spans="1:46" ht="24" customHeight="1">
      <c r="A46" s="112"/>
      <c r="B46" s="113" t="s">
        <v>138</v>
      </c>
      <c r="C46" s="106">
        <v>0.5</v>
      </c>
      <c r="D46" s="172">
        <v>0.5</v>
      </c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>
        <v>0.5</v>
      </c>
      <c r="AG46" s="172"/>
      <c r="AH46" s="172"/>
      <c r="AI46" s="172"/>
      <c r="AJ46" s="172">
        <v>0.5</v>
      </c>
      <c r="AK46" s="172"/>
      <c r="AL46" s="172">
        <v>0.5</v>
      </c>
      <c r="AM46" s="172"/>
      <c r="AN46" s="172"/>
      <c r="AO46" s="172"/>
      <c r="AP46" s="172"/>
      <c r="AQ46" s="172"/>
      <c r="AR46" s="112"/>
      <c r="AS46" s="113" t="s">
        <v>138</v>
      </c>
      <c r="AT46" s="106">
        <v>0.5</v>
      </c>
    </row>
    <row r="47" spans="1:46" ht="24">
      <c r="A47" s="112"/>
      <c r="B47" s="105" t="s">
        <v>139</v>
      </c>
      <c r="C47" s="107">
        <v>1</v>
      </c>
      <c r="D47" s="172">
        <v>1</v>
      </c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  <c r="AA47" s="172"/>
      <c r="AB47" s="172">
        <v>1</v>
      </c>
      <c r="AC47" s="172"/>
      <c r="AD47" s="172"/>
      <c r="AE47" s="172"/>
      <c r="AF47" s="172">
        <v>1</v>
      </c>
      <c r="AG47" s="172"/>
      <c r="AH47" s="172"/>
      <c r="AI47" s="172"/>
      <c r="AJ47" s="172">
        <v>0.5</v>
      </c>
      <c r="AK47" s="172"/>
      <c r="AL47" s="172">
        <v>0.5</v>
      </c>
      <c r="AM47" s="172"/>
      <c r="AN47" s="172"/>
      <c r="AO47" s="172"/>
      <c r="AP47" s="172"/>
      <c r="AQ47" s="172"/>
      <c r="AR47" s="112"/>
      <c r="AS47" s="105" t="s">
        <v>139</v>
      </c>
      <c r="AT47" s="107">
        <v>1</v>
      </c>
    </row>
    <row r="48" spans="1:46" ht="12">
      <c r="A48" s="112"/>
      <c r="B48" s="113" t="s">
        <v>140</v>
      </c>
      <c r="C48" s="106">
        <v>1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12"/>
      <c r="AS48" s="113" t="s">
        <v>140</v>
      </c>
      <c r="AT48" s="106">
        <v>1</v>
      </c>
    </row>
    <row r="49" spans="1:46" ht="12">
      <c r="A49" s="112"/>
      <c r="B49" s="105" t="s">
        <v>141</v>
      </c>
      <c r="C49" s="107">
        <v>1</v>
      </c>
      <c r="D49" s="172"/>
      <c r="E49" s="172"/>
      <c r="F49" s="172">
        <v>1</v>
      </c>
      <c r="G49" s="172"/>
      <c r="H49" s="172">
        <v>1</v>
      </c>
      <c r="I49" s="172"/>
      <c r="J49" s="172">
        <v>1</v>
      </c>
      <c r="K49" s="172"/>
      <c r="L49" s="172">
        <v>1</v>
      </c>
      <c r="M49" s="172"/>
      <c r="N49" s="172">
        <v>1</v>
      </c>
      <c r="O49" s="172"/>
      <c r="P49" s="172">
        <v>1</v>
      </c>
      <c r="Q49" s="172"/>
      <c r="R49" s="172">
        <v>1</v>
      </c>
      <c r="S49" s="172"/>
      <c r="T49" s="172">
        <v>1</v>
      </c>
      <c r="U49" s="172"/>
      <c r="V49" s="172">
        <v>1</v>
      </c>
      <c r="W49" s="172"/>
      <c r="X49" s="172">
        <v>1</v>
      </c>
      <c r="Y49" s="172"/>
      <c r="Z49" s="172">
        <v>1</v>
      </c>
      <c r="AA49" s="172"/>
      <c r="AB49" s="172">
        <v>1</v>
      </c>
      <c r="AC49" s="172"/>
      <c r="AD49" s="172">
        <v>1</v>
      </c>
      <c r="AE49" s="172"/>
      <c r="AF49" s="172"/>
      <c r="AG49" s="172"/>
      <c r="AH49" s="172"/>
      <c r="AI49" s="172"/>
      <c r="AJ49" s="172">
        <v>1</v>
      </c>
      <c r="AK49" s="172"/>
      <c r="AL49" s="172">
        <v>1</v>
      </c>
      <c r="AM49" s="172"/>
      <c r="AN49" s="172"/>
      <c r="AO49" s="172"/>
      <c r="AP49" s="172"/>
      <c r="AQ49" s="172"/>
      <c r="AR49" s="112"/>
      <c r="AS49" s="105" t="s">
        <v>141</v>
      </c>
      <c r="AT49" s="107">
        <v>1</v>
      </c>
    </row>
    <row r="50" spans="1:46" ht="12">
      <c r="A50" s="104"/>
      <c r="B50" s="105" t="s">
        <v>142</v>
      </c>
      <c r="C50" s="107">
        <v>1</v>
      </c>
      <c r="D50" s="172">
        <v>1</v>
      </c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>
        <v>1</v>
      </c>
      <c r="AE50" s="172"/>
      <c r="AF50" s="172">
        <v>1</v>
      </c>
      <c r="AG50" s="172"/>
      <c r="AH50" s="172"/>
      <c r="AI50" s="172"/>
      <c r="AJ50" s="172">
        <v>1</v>
      </c>
      <c r="AK50" s="172"/>
      <c r="AL50" s="172">
        <v>1</v>
      </c>
      <c r="AM50" s="172"/>
      <c r="AN50" s="172"/>
      <c r="AO50" s="172"/>
      <c r="AP50" s="172"/>
      <c r="AQ50" s="172"/>
      <c r="AR50" s="104"/>
      <c r="AS50" s="105" t="s">
        <v>142</v>
      </c>
      <c r="AT50" s="107">
        <v>1</v>
      </c>
    </row>
    <row r="51" spans="1:46" ht="24" customHeight="1">
      <c r="A51" s="125"/>
      <c r="B51" s="126" t="s">
        <v>143</v>
      </c>
      <c r="C51" s="107"/>
      <c r="D51" s="162">
        <f>IF(SUM(D3:E50)=0,"",SUM(D3:E50))</f>
        <v>55.5</v>
      </c>
      <c r="E51" s="162"/>
      <c r="F51" s="162">
        <f>IF(SUM(F3:G50)=0,"",SUM(F3:G50))</f>
        <v>31</v>
      </c>
      <c r="G51" s="162"/>
      <c r="H51" s="162">
        <f>IF(SUM(H3:I50)=0,"",SUM(H3:I50))</f>
        <v>28</v>
      </c>
      <c r="I51" s="162"/>
      <c r="J51" s="162">
        <f>IF(SUM(J3:K50)=0,"",SUM(J3:K50))</f>
        <v>29</v>
      </c>
      <c r="K51" s="162"/>
      <c r="L51" s="162">
        <f>IF(SUM(L3:M50)=0,"",SUM(L3:M50))</f>
        <v>25</v>
      </c>
      <c r="M51" s="162"/>
      <c r="N51" s="162">
        <f>IF(SUM(N3:O50)=0,"",SUM(N3:O50))</f>
        <v>30</v>
      </c>
      <c r="O51" s="162"/>
      <c r="P51" s="162">
        <f>IF(SUM(P3:Q50)=0,"",SUM(P3:Q50))</f>
        <v>28</v>
      </c>
      <c r="Q51" s="162"/>
      <c r="R51" s="162">
        <f>IF(SUM(R3:S50)=0,"",SUM(R3:S50))</f>
        <v>27</v>
      </c>
      <c r="S51" s="162"/>
      <c r="T51" s="162">
        <f>IF(SUM(T3:U50)=0,"",SUM(T3:U50))</f>
        <v>24</v>
      </c>
      <c r="U51" s="162"/>
      <c r="V51" s="162">
        <f>IF(SUM(V3:W50)=0,"",SUM(V3:W50))</f>
        <v>35</v>
      </c>
      <c r="W51" s="162"/>
      <c r="X51" s="162">
        <f>IF(SUM(X3:Y50)=0,"",SUM(X3:Y50))</f>
        <v>37</v>
      </c>
      <c r="Y51" s="162"/>
      <c r="Z51" s="162">
        <f>IF(SUM(Z3:AA50)=0,"",SUM(Z3:AA50))</f>
        <v>47</v>
      </c>
      <c r="AA51" s="162"/>
      <c r="AB51" s="162">
        <f>IF(SUM(AB3:AC50)=0,"",SUM(AB3:AC50))</f>
        <v>61.5</v>
      </c>
      <c r="AC51" s="162"/>
      <c r="AD51" s="162">
        <f>IF(SUM(AD3:AE50)=0,"",SUM(AD3:AE50))</f>
        <v>50</v>
      </c>
      <c r="AE51" s="162"/>
      <c r="AF51" s="162">
        <f>IF(SUM(AF3:AG50)=0,"",SUM(AF3:AG50))</f>
        <v>68.5</v>
      </c>
      <c r="AG51" s="162"/>
      <c r="AH51" s="162">
        <f>IF(SUM(AH3:AI50)=0,"",SUM(AH3:AI50))</f>
        <v>33</v>
      </c>
      <c r="AI51" s="162"/>
      <c r="AJ51" s="162">
        <f>IF(SUM(AJ3:AK50)=0,"",SUM(AJ3:AK50))</f>
        <v>41.5</v>
      </c>
      <c r="AK51" s="162"/>
      <c r="AL51" s="162">
        <f>IF(SUM(AL3:AM50)=0,"",SUM(AL3:AM50))</f>
        <v>32</v>
      </c>
      <c r="AM51" s="162"/>
      <c r="AN51" s="162">
        <f>IF(SUM(AN3:AO50)=0,"",SUM(AN3:AO50))</f>
      </c>
      <c r="AO51" s="162"/>
      <c r="AP51" s="162">
        <f>IF(SUM(AP3:AQ50)=0,"",SUM(AP3:AQ50))</f>
      </c>
      <c r="AQ51" s="162"/>
      <c r="AR51" s="125"/>
      <c r="AS51" s="126" t="s">
        <v>143</v>
      </c>
      <c r="AT51" s="107"/>
    </row>
    <row r="52" spans="1:46" s="130" customFormat="1" ht="24.75" customHeight="1">
      <c r="A52" s="127"/>
      <c r="B52" s="128"/>
      <c r="C52" s="129"/>
      <c r="D52" s="170">
        <f>RANK(D51,$D51:$Q51)</f>
        <v>1</v>
      </c>
      <c r="E52" s="171"/>
      <c r="F52" s="170">
        <f>RANK(F51,$D51:$Q51)</f>
        <v>2</v>
      </c>
      <c r="G52" s="171"/>
      <c r="H52" s="170">
        <f>RANK(H51,$D51:$Q51)</f>
        <v>5</v>
      </c>
      <c r="I52" s="171"/>
      <c r="J52" s="170">
        <f>RANK(J51,$D51:$Q51)</f>
        <v>4</v>
      </c>
      <c r="K52" s="171"/>
      <c r="L52" s="170">
        <f>RANK(L51,$D51:$Q51)</f>
        <v>7</v>
      </c>
      <c r="M52" s="171"/>
      <c r="N52" s="170">
        <f>RANK(N51,$D51:$Q51)</f>
        <v>3</v>
      </c>
      <c r="O52" s="171"/>
      <c r="P52" s="170">
        <f>RANK(P51,$D51:$Q51)</f>
        <v>5</v>
      </c>
      <c r="Q52" s="171"/>
      <c r="R52" s="170" t="e">
        <f>RANK(R51,$D51:$Q51)</f>
        <v>#N/A</v>
      </c>
      <c r="S52" s="171"/>
      <c r="T52" s="170" t="e">
        <f>RANK(T51,$D51:$Q51)</f>
        <v>#N/A</v>
      </c>
      <c r="U52" s="171"/>
      <c r="V52" s="170">
        <f>RANK(V51,$V51:$AI51)</f>
        <v>6</v>
      </c>
      <c r="W52" s="171"/>
      <c r="X52" s="170">
        <f>RANK(X51,$V51:$AI51)</f>
        <v>5</v>
      </c>
      <c r="Y52" s="171"/>
      <c r="Z52" s="170">
        <f>RANK(Z51,$V51:$AI51)</f>
        <v>4</v>
      </c>
      <c r="AA52" s="171"/>
      <c r="AB52" s="170">
        <f>RANK(AB51,$V51:$AI51)</f>
        <v>2</v>
      </c>
      <c r="AC52" s="171"/>
      <c r="AD52" s="170">
        <f>RANK(AD51,$V51:$AI51)</f>
        <v>3</v>
      </c>
      <c r="AE52" s="171"/>
      <c r="AF52" s="170">
        <f>RANK(AF51,$V51:$AI51)</f>
        <v>1</v>
      </c>
      <c r="AG52" s="171"/>
      <c r="AH52" s="170">
        <f>RANK(AH51,$V51:$AI51)</f>
        <v>7</v>
      </c>
      <c r="AI52" s="171"/>
      <c r="AJ52" s="170" t="e">
        <f>RANK(AJ51,$V51:$AI51)</f>
        <v>#N/A</v>
      </c>
      <c r="AK52" s="171"/>
      <c r="AL52" s="170" t="e">
        <f>RANK(AL51,$V51:$AI51)</f>
        <v>#N/A</v>
      </c>
      <c r="AM52" s="171"/>
      <c r="AN52" s="170" t="e">
        <f>RANK(AN51,$V51:$AI51)</f>
        <v>#VALUE!</v>
      </c>
      <c r="AO52" s="171"/>
      <c r="AP52" s="170" t="e">
        <f>RANK(AP51,$V51:$AI51)</f>
        <v>#VALUE!</v>
      </c>
      <c r="AQ52" s="171"/>
      <c r="AR52" s="127"/>
      <c r="AS52" s="128"/>
      <c r="AT52" s="129"/>
    </row>
    <row r="53" spans="1:46" ht="162.75" customHeight="1">
      <c r="A53" s="167" t="s">
        <v>86</v>
      </c>
      <c r="B53" s="168"/>
      <c r="C53" s="169"/>
      <c r="D53" s="95" t="str">
        <f aca="true" t="shared" si="0" ref="D53:AQ53">IF(D2="","",D2)</f>
        <v>Igors Jaščenko</v>
      </c>
      <c r="E53" s="96" t="str">
        <f t="shared" si="0"/>
        <v>Po-2</v>
      </c>
      <c r="F53" s="95" t="str">
        <f t="shared" si="0"/>
        <v>Igors Jaščenko</v>
      </c>
      <c r="G53" s="96" t="str">
        <f t="shared" si="0"/>
        <v>Pilatus</v>
      </c>
      <c r="H53" s="95" t="str">
        <f t="shared" si="0"/>
        <v>Vladislavs Musijs</v>
      </c>
      <c r="I53" s="96" t="str">
        <f t="shared" si="0"/>
        <v>Pilatus</v>
      </c>
      <c r="J53" s="95" t="str">
        <f t="shared" si="0"/>
        <v>Makars Lavišs</v>
      </c>
      <c r="K53" s="96" t="str">
        <f t="shared" si="0"/>
        <v>Pilatus</v>
      </c>
      <c r="L53" s="95" t="str">
        <f t="shared" si="0"/>
        <v>Makars Lavišs</v>
      </c>
      <c r="M53" s="96" t="str">
        <f t="shared" si="0"/>
        <v>Pilatus Porter</v>
      </c>
      <c r="N53" s="95" t="str">
        <f>IF(N2="","",N2)</f>
        <v>Aryjoms Alaškens</v>
      </c>
      <c r="O53" s="96" t="str">
        <f>IF(O2="","",O2)</f>
        <v>Pilatus</v>
      </c>
      <c r="P53" s="95" t="str">
        <f t="shared" si="0"/>
        <v>Timofejs Romensons</v>
      </c>
      <c r="Q53" s="96" t="str">
        <f t="shared" si="0"/>
        <v>Pilatus</v>
      </c>
      <c r="R53" s="95" t="str">
        <f>IF(R2="","",R2)</f>
        <v>Nikita Sodorenkovs</v>
      </c>
      <c r="S53" s="96" t="str">
        <f>IF(S2="","",S2)</f>
        <v>Pilatus</v>
      </c>
      <c r="T53" s="95" t="str">
        <f>IF(T2="","",T2)</f>
        <v>Daniils Rumpis</v>
      </c>
      <c r="U53" s="96" t="str">
        <f>IF(U2="","",U2)</f>
        <v>Pilatus</v>
      </c>
      <c r="V53" s="95" t="str">
        <f t="shared" si="0"/>
        <v>Viesturs Bērziņš</v>
      </c>
      <c r="W53" s="96" t="str">
        <f t="shared" si="0"/>
        <v>Pilatus</v>
      </c>
      <c r="X53" s="95" t="str">
        <f t="shared" si="0"/>
        <v>Viestus Bērziņš</v>
      </c>
      <c r="Y53" s="96" t="str">
        <f t="shared" si="0"/>
        <v>Pilatus Porter</v>
      </c>
      <c r="Z53" s="95" t="str">
        <f>IF(Z2="","",Z2)</f>
        <v>Gunars Puriņš</v>
      </c>
      <c r="AA53" s="96" t="str">
        <f>IF(AA2="","",AA2)</f>
        <v>Itoh</v>
      </c>
      <c r="AB53" s="95" t="str">
        <f t="shared" si="0"/>
        <v>Gunars Puriņš</v>
      </c>
      <c r="AC53" s="96" t="str">
        <f t="shared" si="0"/>
        <v>Caudron</v>
      </c>
      <c r="AD53" s="95" t="str">
        <f t="shared" si="0"/>
        <v>Toms Kokenbergs</v>
      </c>
      <c r="AE53" s="96" t="str">
        <f t="shared" si="0"/>
        <v>Piper</v>
      </c>
      <c r="AF53" s="95" t="str">
        <f t="shared" si="0"/>
        <v>Sergejs Timofejevs</v>
      </c>
      <c r="AG53" s="96" t="str">
        <f t="shared" si="0"/>
        <v>Po-2</v>
      </c>
      <c r="AH53" s="95" t="str">
        <f t="shared" si="0"/>
        <v>Sergejs Timofejevs</v>
      </c>
      <c r="AI53" s="96" t="str">
        <f t="shared" si="0"/>
        <v>Pilatus</v>
      </c>
      <c r="AJ53" s="95">
        <f t="shared" si="0"/>
      </c>
      <c r="AK53" s="96">
        <f t="shared" si="0"/>
      </c>
      <c r="AL53" s="95">
        <f t="shared" si="0"/>
      </c>
      <c r="AM53" s="96">
        <f t="shared" si="0"/>
      </c>
      <c r="AN53" s="95">
        <f t="shared" si="0"/>
      </c>
      <c r="AO53" s="96">
        <f t="shared" si="0"/>
      </c>
      <c r="AP53" s="95">
        <f t="shared" si="0"/>
      </c>
      <c r="AQ53" s="96">
        <f t="shared" si="0"/>
      </c>
      <c r="AR53" s="167" t="s">
        <v>86</v>
      </c>
      <c r="AS53" s="168"/>
      <c r="AT53" s="169"/>
    </row>
    <row r="54" spans="1:46" ht="12">
      <c r="A54" s="118" t="s">
        <v>144</v>
      </c>
      <c r="B54" s="119" t="s">
        <v>145</v>
      </c>
      <c r="C54" s="120"/>
      <c r="D54" s="121"/>
      <c r="E54" s="122"/>
      <c r="F54" s="121"/>
      <c r="G54" s="122"/>
      <c r="H54" s="121"/>
      <c r="I54" s="122"/>
      <c r="J54" s="121"/>
      <c r="K54" s="122"/>
      <c r="L54" s="121"/>
      <c r="M54" s="122"/>
      <c r="N54" s="121"/>
      <c r="O54" s="122"/>
      <c r="P54" s="121"/>
      <c r="Q54" s="122"/>
      <c r="R54" s="121"/>
      <c r="S54" s="122"/>
      <c r="T54" s="121"/>
      <c r="U54" s="122"/>
      <c r="V54" s="121"/>
      <c r="W54" s="122"/>
      <c r="X54" s="121"/>
      <c r="Y54" s="122"/>
      <c r="Z54" s="121"/>
      <c r="AA54" s="122"/>
      <c r="AB54" s="121"/>
      <c r="AC54" s="122"/>
      <c r="AD54" s="121"/>
      <c r="AE54" s="122"/>
      <c r="AF54" s="121"/>
      <c r="AG54" s="122"/>
      <c r="AH54" s="121"/>
      <c r="AI54" s="122"/>
      <c r="AJ54" s="121"/>
      <c r="AK54" s="122"/>
      <c r="AL54" s="121"/>
      <c r="AM54" s="122"/>
      <c r="AN54" s="121"/>
      <c r="AO54" s="122"/>
      <c r="AP54" s="121"/>
      <c r="AQ54" s="122"/>
      <c r="AR54" s="118" t="s">
        <v>144</v>
      </c>
      <c r="AS54" s="119" t="s">
        <v>145</v>
      </c>
      <c r="AT54" s="120"/>
    </row>
    <row r="55" spans="1:46" ht="24">
      <c r="A55" s="112"/>
      <c r="B55" s="113" t="s">
        <v>146</v>
      </c>
      <c r="C55" s="106">
        <v>-2</v>
      </c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12"/>
      <c r="AS55" s="113" t="s">
        <v>146</v>
      </c>
      <c r="AT55" s="106">
        <v>-2</v>
      </c>
    </row>
    <row r="56" spans="1:46" ht="12">
      <c r="A56" s="112"/>
      <c r="B56" s="113" t="s">
        <v>147</v>
      </c>
      <c r="C56" s="106">
        <v>-2</v>
      </c>
      <c r="D56" s="165"/>
      <c r="E56" s="166"/>
      <c r="F56" s="165"/>
      <c r="G56" s="166"/>
      <c r="H56" s="165"/>
      <c r="I56" s="166"/>
      <c r="J56" s="165"/>
      <c r="K56" s="166"/>
      <c r="L56" s="165"/>
      <c r="M56" s="166"/>
      <c r="N56" s="165"/>
      <c r="O56" s="166"/>
      <c r="P56" s="165"/>
      <c r="Q56" s="166"/>
      <c r="R56" s="165"/>
      <c r="S56" s="166"/>
      <c r="T56" s="165"/>
      <c r="U56" s="166"/>
      <c r="V56" s="165"/>
      <c r="W56" s="166"/>
      <c r="X56" s="165"/>
      <c r="Y56" s="166"/>
      <c r="Z56" s="165"/>
      <c r="AA56" s="166"/>
      <c r="AB56" s="165"/>
      <c r="AC56" s="166"/>
      <c r="AD56" s="165"/>
      <c r="AE56" s="166"/>
      <c r="AF56" s="165"/>
      <c r="AG56" s="166"/>
      <c r="AH56" s="165"/>
      <c r="AI56" s="166"/>
      <c r="AJ56" s="165"/>
      <c r="AK56" s="166"/>
      <c r="AL56" s="165"/>
      <c r="AM56" s="166"/>
      <c r="AN56" s="165"/>
      <c r="AO56" s="166"/>
      <c r="AP56" s="165"/>
      <c r="AQ56" s="166"/>
      <c r="AR56" s="112"/>
      <c r="AS56" s="113" t="s">
        <v>147</v>
      </c>
      <c r="AT56" s="106">
        <v>-2</v>
      </c>
    </row>
    <row r="57" spans="1:46" ht="24">
      <c r="A57" s="112"/>
      <c r="B57" s="113" t="s">
        <v>148</v>
      </c>
      <c r="C57" s="106">
        <v>-2</v>
      </c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12"/>
      <c r="AS57" s="113" t="s">
        <v>148</v>
      </c>
      <c r="AT57" s="106">
        <v>-2</v>
      </c>
    </row>
    <row r="58" spans="1:46" ht="12">
      <c r="A58" s="112"/>
      <c r="B58" s="113" t="s">
        <v>149</v>
      </c>
      <c r="C58" s="106">
        <v>-2</v>
      </c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12"/>
      <c r="AS58" s="113" t="s">
        <v>149</v>
      </c>
      <c r="AT58" s="106">
        <v>-2</v>
      </c>
    </row>
    <row r="59" spans="1:46" ht="24">
      <c r="A59" s="112"/>
      <c r="B59" s="113" t="s">
        <v>150</v>
      </c>
      <c r="C59" s="106">
        <v>-2</v>
      </c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12"/>
      <c r="AS59" s="113" t="s">
        <v>150</v>
      </c>
      <c r="AT59" s="106">
        <v>-2</v>
      </c>
    </row>
    <row r="60" spans="1:46" ht="24" customHeight="1">
      <c r="A60" s="125"/>
      <c r="B60" s="126" t="s">
        <v>143</v>
      </c>
      <c r="C60" s="107"/>
      <c r="D60" s="162">
        <f>IF(SUM(D55:E59)=0,"",SUM(D55:E59))</f>
      </c>
      <c r="E60" s="162"/>
      <c r="F60" s="162">
        <f>SUM(F55:G59)</f>
        <v>0</v>
      </c>
      <c r="G60" s="162"/>
      <c r="H60" s="162">
        <f>SUM(H55:I59)</f>
        <v>0</v>
      </c>
      <c r="I60" s="162"/>
      <c r="J60" s="162">
        <f>SUM(J55:K59)</f>
        <v>0</v>
      </c>
      <c r="K60" s="162"/>
      <c r="L60" s="162">
        <f>SUM(L55:M59)</f>
        <v>0</v>
      </c>
      <c r="M60" s="162"/>
      <c r="N60" s="162">
        <f>IF(SUM(N55:O59)=0,"",SUM(N55:O59))</f>
      </c>
      <c r="O60" s="162"/>
      <c r="P60" s="162">
        <f>SUM(P55:Q59)</f>
        <v>0</v>
      </c>
      <c r="Q60" s="162"/>
      <c r="R60" s="162">
        <f>SUM(R55:S59)</f>
        <v>0</v>
      </c>
      <c r="S60" s="162"/>
      <c r="T60" s="162">
        <f>SUM(T55:U59)</f>
        <v>0</v>
      </c>
      <c r="U60" s="162"/>
      <c r="V60" s="162">
        <f>IF(SUM(V55:W59)=0,"",SUM(V55:W59))</f>
      </c>
      <c r="W60" s="162"/>
      <c r="X60" s="162">
        <f>IF(SUM(X55:Y59)=0,"",SUM(X55:Y59))</f>
      </c>
      <c r="Y60" s="162"/>
      <c r="Z60" s="162">
        <f>IF(SUM(Z55:AA59)=0,"",SUM(Z55:AA59))</f>
      </c>
      <c r="AA60" s="162"/>
      <c r="AB60" s="162">
        <f>IF(SUM(AB55:AC59)=0,"",SUM(AB55:AC59))</f>
      </c>
      <c r="AC60" s="162"/>
      <c r="AD60" s="162">
        <f>IF(SUM(AD55:AE59)=0,"",SUM(AD55:AE59))</f>
      </c>
      <c r="AE60" s="162"/>
      <c r="AF60" s="162">
        <f>IF(SUM(AF55:AG59)=0,"",SUM(AF55:AG59))</f>
      </c>
      <c r="AG60" s="162"/>
      <c r="AH60" s="162">
        <f>IF(SUM(AH55:AI59)=0,"",SUM(AH55:AI59))</f>
      </c>
      <c r="AI60" s="162"/>
      <c r="AJ60" s="162">
        <f>IF(SUM(AJ55:AK59)=0,"",SUM(AJ55:AK59))</f>
      </c>
      <c r="AK60" s="162"/>
      <c r="AL60" s="162">
        <f>IF(SUM(AL55:AM59)=0,"",SUM(AL55:AM59))</f>
      </c>
      <c r="AM60" s="162"/>
      <c r="AN60" s="162">
        <f>IF(SUM(AN55:AO59)=0,"",SUM(AN55:AO59))</f>
      </c>
      <c r="AO60" s="162"/>
      <c r="AP60" s="162">
        <f>IF(SUM(AP55:AQ59)=0,"",SUM(AP55:AQ59))</f>
      </c>
      <c r="AQ60" s="162"/>
      <c r="AR60" s="125"/>
      <c r="AS60" s="126" t="s">
        <v>143</v>
      </c>
      <c r="AT60" s="107"/>
    </row>
    <row r="61" spans="1:46" ht="24" customHeight="1">
      <c r="A61" s="125"/>
      <c r="B61" s="126" t="s">
        <v>151</v>
      </c>
      <c r="C61" s="107"/>
      <c r="D61" s="162"/>
      <c r="E61" s="162"/>
      <c r="F61" s="162">
        <f>F60+F51</f>
        <v>31</v>
      </c>
      <c r="G61" s="162"/>
      <c r="H61" s="162">
        <f>H60+H51</f>
        <v>28</v>
      </c>
      <c r="I61" s="162"/>
      <c r="J61" s="162">
        <f>J60+J51</f>
        <v>29</v>
      </c>
      <c r="K61" s="162"/>
      <c r="L61" s="162">
        <f>L60+L51</f>
        <v>25</v>
      </c>
      <c r="M61" s="162"/>
      <c r="N61" s="162"/>
      <c r="O61" s="162"/>
      <c r="P61" s="162">
        <f>P60+P51</f>
        <v>28</v>
      </c>
      <c r="Q61" s="162"/>
      <c r="R61" s="162">
        <f>R60+R51</f>
        <v>27</v>
      </c>
      <c r="S61" s="162"/>
      <c r="T61" s="162">
        <f>T60+T51</f>
        <v>24</v>
      </c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25"/>
      <c r="AS61" s="126" t="s">
        <v>151</v>
      </c>
      <c r="AT61" s="107"/>
    </row>
    <row r="65" spans="1:44" ht="12">
      <c r="A65" s="133" t="s">
        <v>152</v>
      </c>
      <c r="AR65" s="133" t="s">
        <v>152</v>
      </c>
    </row>
    <row r="66" spans="1:44" ht="12">
      <c r="A66" s="131" t="s">
        <v>153</v>
      </c>
      <c r="AR66" s="131" t="s">
        <v>153</v>
      </c>
    </row>
    <row r="67" spans="2:45" ht="12">
      <c r="B67" s="131" t="s">
        <v>154</v>
      </c>
      <c r="AS67" s="131" t="s">
        <v>154</v>
      </c>
    </row>
    <row r="68" spans="1:44" ht="12">
      <c r="A68" s="131" t="s">
        <v>155</v>
      </c>
      <c r="AR68" s="131" t="s">
        <v>155</v>
      </c>
    </row>
  </sheetData>
  <sheetProtection/>
  <mergeCells count="1004">
    <mergeCell ref="X1:Y1"/>
    <mergeCell ref="Z1:AA1"/>
    <mergeCell ref="L1:M1"/>
    <mergeCell ref="N1:O1"/>
    <mergeCell ref="P1:Q1"/>
    <mergeCell ref="R1:S1"/>
    <mergeCell ref="A2:C2"/>
    <mergeCell ref="D4:E4"/>
    <mergeCell ref="F4:G4"/>
    <mergeCell ref="H4:I4"/>
    <mergeCell ref="T1:U1"/>
    <mergeCell ref="V1:W1"/>
    <mergeCell ref="D1:E1"/>
    <mergeCell ref="F1:G1"/>
    <mergeCell ref="H1:I1"/>
    <mergeCell ref="J1:K1"/>
    <mergeCell ref="R4:S4"/>
    <mergeCell ref="T4:U4"/>
    <mergeCell ref="V4:W4"/>
    <mergeCell ref="X4:Y4"/>
    <mergeCell ref="J4:K4"/>
    <mergeCell ref="L4:M4"/>
    <mergeCell ref="N4:O4"/>
    <mergeCell ref="P4:Q4"/>
    <mergeCell ref="Z4:AA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Z5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V5:W5"/>
    <mergeCell ref="X5:Y5"/>
    <mergeCell ref="Z6:AA6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Z8:AA8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V8:W8"/>
    <mergeCell ref="X8:Y8"/>
    <mergeCell ref="Z9:AA9"/>
    <mergeCell ref="D10:E10"/>
    <mergeCell ref="F10:G10"/>
    <mergeCell ref="H10:I10"/>
    <mergeCell ref="J10:K10"/>
    <mergeCell ref="L10:M10"/>
    <mergeCell ref="N10:O10"/>
    <mergeCell ref="P10:Q10"/>
    <mergeCell ref="Z10:AA10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V10:W10"/>
    <mergeCell ref="X10:Y10"/>
    <mergeCell ref="R10:S10"/>
    <mergeCell ref="T10:U10"/>
    <mergeCell ref="Z12:AA12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Z13:AA13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V13:W13"/>
    <mergeCell ref="X13:Y13"/>
    <mergeCell ref="Z14:AA14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Z15:AA15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V15:W15"/>
    <mergeCell ref="X15:Y15"/>
    <mergeCell ref="Z17:AA17"/>
    <mergeCell ref="D18:E18"/>
    <mergeCell ref="F18:G18"/>
    <mergeCell ref="H18:I18"/>
    <mergeCell ref="J18:K18"/>
    <mergeCell ref="L18:M18"/>
    <mergeCell ref="N18:O18"/>
    <mergeCell ref="P18:Q18"/>
    <mergeCell ref="Z18:AA18"/>
    <mergeCell ref="D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V18:W18"/>
    <mergeCell ref="X18:Y18"/>
    <mergeCell ref="R18:S18"/>
    <mergeCell ref="T18:U18"/>
    <mergeCell ref="Z19:AA19"/>
    <mergeCell ref="D20:E20"/>
    <mergeCell ref="F20:G20"/>
    <mergeCell ref="H20:I20"/>
    <mergeCell ref="J20:K20"/>
    <mergeCell ref="L20:M20"/>
    <mergeCell ref="N20:O20"/>
    <mergeCell ref="P20:Q20"/>
    <mergeCell ref="R20:S20"/>
    <mergeCell ref="T20:U20"/>
    <mergeCell ref="Z20:AA20"/>
    <mergeCell ref="D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V20:W20"/>
    <mergeCell ref="X20:Y20"/>
    <mergeCell ref="Z22:AA22"/>
    <mergeCell ref="D23:E23"/>
    <mergeCell ref="F23:G23"/>
    <mergeCell ref="H23:I23"/>
    <mergeCell ref="J23:K23"/>
    <mergeCell ref="L23:M23"/>
    <mergeCell ref="N23:O23"/>
    <mergeCell ref="P23:Q23"/>
    <mergeCell ref="R23:S23"/>
    <mergeCell ref="T23:U23"/>
    <mergeCell ref="Z23:AA23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V23:W23"/>
    <mergeCell ref="X23:Y23"/>
    <mergeCell ref="Z24:AA24"/>
    <mergeCell ref="D25:E25"/>
    <mergeCell ref="F25:G25"/>
    <mergeCell ref="H25:I25"/>
    <mergeCell ref="J25:K25"/>
    <mergeCell ref="L25:M25"/>
    <mergeCell ref="N25:O25"/>
    <mergeCell ref="P25:Q25"/>
    <mergeCell ref="Z25:AA25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V25:W25"/>
    <mergeCell ref="X25:Y25"/>
    <mergeCell ref="R25:S25"/>
    <mergeCell ref="T25:U25"/>
    <mergeCell ref="Z27:AA27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Z28:AA28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V28:W28"/>
    <mergeCell ref="X28:Y28"/>
    <mergeCell ref="Z29:AA29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Z31:AA31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V31:W31"/>
    <mergeCell ref="X31:Y31"/>
    <mergeCell ref="Z32:AA32"/>
    <mergeCell ref="D33:E33"/>
    <mergeCell ref="F33:G33"/>
    <mergeCell ref="H33:I33"/>
    <mergeCell ref="J33:K33"/>
    <mergeCell ref="L33:M33"/>
    <mergeCell ref="N33:O33"/>
    <mergeCell ref="P33:Q33"/>
    <mergeCell ref="Z33:AA33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V33:W33"/>
    <mergeCell ref="X33:Y33"/>
    <mergeCell ref="R33:S33"/>
    <mergeCell ref="T33:U33"/>
    <mergeCell ref="Z34:AA34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Z36:AA36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V36:W36"/>
    <mergeCell ref="X36:Y36"/>
    <mergeCell ref="Z37:AA37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Z38:AA38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V38:W38"/>
    <mergeCell ref="X38:Y38"/>
    <mergeCell ref="Z39:AA39"/>
    <mergeCell ref="D40:E40"/>
    <mergeCell ref="F40:G40"/>
    <mergeCell ref="H40:I40"/>
    <mergeCell ref="J40:K40"/>
    <mergeCell ref="L40:M40"/>
    <mergeCell ref="N40:O40"/>
    <mergeCell ref="P40:Q40"/>
    <mergeCell ref="Z40:AA40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V40:W40"/>
    <mergeCell ref="X40:Y40"/>
    <mergeCell ref="R40:S40"/>
    <mergeCell ref="T40:U40"/>
    <mergeCell ref="Z41:AA41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Z42:AA42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V42:W42"/>
    <mergeCell ref="X42:Y42"/>
    <mergeCell ref="Z43:AA43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Z44:AA44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V44:W44"/>
    <mergeCell ref="X44:Y44"/>
    <mergeCell ref="Z45:AA45"/>
    <mergeCell ref="D46:E46"/>
    <mergeCell ref="F46:G46"/>
    <mergeCell ref="H46:I46"/>
    <mergeCell ref="J46:K46"/>
    <mergeCell ref="L46:M46"/>
    <mergeCell ref="N46:O46"/>
    <mergeCell ref="P46:Q46"/>
    <mergeCell ref="Z46:AA46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V46:W46"/>
    <mergeCell ref="X46:Y46"/>
    <mergeCell ref="R46:S46"/>
    <mergeCell ref="T46:U46"/>
    <mergeCell ref="Z47:AA47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Z48:AA48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V48:W48"/>
    <mergeCell ref="X48:Y48"/>
    <mergeCell ref="Z49:AA49"/>
    <mergeCell ref="D50:E50"/>
    <mergeCell ref="F50:G50"/>
    <mergeCell ref="H50:I50"/>
    <mergeCell ref="J50:K50"/>
    <mergeCell ref="L50:M50"/>
    <mergeCell ref="N50:O50"/>
    <mergeCell ref="P50:Q50"/>
    <mergeCell ref="R50:S50"/>
    <mergeCell ref="T50:U50"/>
    <mergeCell ref="Z50:AA50"/>
    <mergeCell ref="D51:E51"/>
    <mergeCell ref="F51:G51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V50:W50"/>
    <mergeCell ref="X50:Y50"/>
    <mergeCell ref="Z52:AA52"/>
    <mergeCell ref="A53:C53"/>
    <mergeCell ref="Z51:AA51"/>
    <mergeCell ref="D52:E52"/>
    <mergeCell ref="F52:G52"/>
    <mergeCell ref="H52:I52"/>
    <mergeCell ref="J52:K52"/>
    <mergeCell ref="L52:M52"/>
    <mergeCell ref="N52:O52"/>
    <mergeCell ref="P52:Q52"/>
    <mergeCell ref="D55:E55"/>
    <mergeCell ref="F55:G55"/>
    <mergeCell ref="H55:I55"/>
    <mergeCell ref="J55:K55"/>
    <mergeCell ref="L56:M56"/>
    <mergeCell ref="N56:O56"/>
    <mergeCell ref="P56:Q56"/>
    <mergeCell ref="V52:W52"/>
    <mergeCell ref="X52:Y52"/>
    <mergeCell ref="R52:S52"/>
    <mergeCell ref="T52:U52"/>
    <mergeCell ref="T55:U55"/>
    <mergeCell ref="V55:W55"/>
    <mergeCell ref="X55:Y55"/>
    <mergeCell ref="H57:I57"/>
    <mergeCell ref="J57:K57"/>
    <mergeCell ref="T56:U56"/>
    <mergeCell ref="Z55:AA55"/>
    <mergeCell ref="L55:M55"/>
    <mergeCell ref="N55:O55"/>
    <mergeCell ref="P55:Q55"/>
    <mergeCell ref="R55:S55"/>
    <mergeCell ref="X56:Y56"/>
    <mergeCell ref="Z56:AA56"/>
    <mergeCell ref="V56:W56"/>
    <mergeCell ref="D56:E56"/>
    <mergeCell ref="F56:G56"/>
    <mergeCell ref="H56:I56"/>
    <mergeCell ref="J56:K56"/>
    <mergeCell ref="T57:U57"/>
    <mergeCell ref="V57:W57"/>
    <mergeCell ref="R56:S56"/>
    <mergeCell ref="D57:E57"/>
    <mergeCell ref="F57:G57"/>
    <mergeCell ref="X57:Y57"/>
    <mergeCell ref="Z57:AA57"/>
    <mergeCell ref="L57:M57"/>
    <mergeCell ref="N57:O57"/>
    <mergeCell ref="P57:Q57"/>
    <mergeCell ref="R57:S57"/>
    <mergeCell ref="X58:Y58"/>
    <mergeCell ref="Z58:AA58"/>
    <mergeCell ref="L58:M58"/>
    <mergeCell ref="N58:O58"/>
    <mergeCell ref="P58:Q58"/>
    <mergeCell ref="R58:S58"/>
    <mergeCell ref="D59:E59"/>
    <mergeCell ref="F59:G59"/>
    <mergeCell ref="H59:I59"/>
    <mergeCell ref="J59:K59"/>
    <mergeCell ref="T58:U58"/>
    <mergeCell ref="V58:W58"/>
    <mergeCell ref="D58:E58"/>
    <mergeCell ref="F58:G58"/>
    <mergeCell ref="H58:I58"/>
    <mergeCell ref="J58:K58"/>
    <mergeCell ref="T59:U59"/>
    <mergeCell ref="V59:W59"/>
    <mergeCell ref="X59:Y59"/>
    <mergeCell ref="Z59:AA59"/>
    <mergeCell ref="L59:M59"/>
    <mergeCell ref="N59:O59"/>
    <mergeCell ref="P59:Q59"/>
    <mergeCell ref="R59:S59"/>
    <mergeCell ref="X60:Y60"/>
    <mergeCell ref="Z60:AA60"/>
    <mergeCell ref="L60:M60"/>
    <mergeCell ref="N60:O60"/>
    <mergeCell ref="P60:Q60"/>
    <mergeCell ref="R60:S60"/>
    <mergeCell ref="D61:E61"/>
    <mergeCell ref="F61:G61"/>
    <mergeCell ref="H61:I61"/>
    <mergeCell ref="J61:K61"/>
    <mergeCell ref="T60:U60"/>
    <mergeCell ref="V60:W60"/>
    <mergeCell ref="D60:E60"/>
    <mergeCell ref="F60:G60"/>
    <mergeCell ref="H60:I60"/>
    <mergeCell ref="J60:K60"/>
    <mergeCell ref="T61:U61"/>
    <mergeCell ref="V61:W61"/>
    <mergeCell ref="X61:Y61"/>
    <mergeCell ref="Z61:AA61"/>
    <mergeCell ref="L61:M61"/>
    <mergeCell ref="N61:O61"/>
    <mergeCell ref="P61:Q61"/>
    <mergeCell ref="R61:S61"/>
    <mergeCell ref="AB1:AC1"/>
    <mergeCell ref="AD1:AE1"/>
    <mergeCell ref="AF1:AG1"/>
    <mergeCell ref="AH1:AI1"/>
    <mergeCell ref="AJ1:AK1"/>
    <mergeCell ref="AL1:AM1"/>
    <mergeCell ref="AN1:AO1"/>
    <mergeCell ref="AP1:AQ1"/>
    <mergeCell ref="AR2:AT2"/>
    <mergeCell ref="AB4:AC4"/>
    <mergeCell ref="AD4:AE4"/>
    <mergeCell ref="AF4:AG4"/>
    <mergeCell ref="AH4:AI4"/>
    <mergeCell ref="AJ4:AK4"/>
    <mergeCell ref="AL4:AM4"/>
    <mergeCell ref="AN4:AO4"/>
    <mergeCell ref="AP4:AQ4"/>
    <mergeCell ref="AB5:AC5"/>
    <mergeCell ref="AD5:AE5"/>
    <mergeCell ref="AF5:AG5"/>
    <mergeCell ref="AH5:AI5"/>
    <mergeCell ref="AJ5:AK5"/>
    <mergeCell ref="AL5:AM5"/>
    <mergeCell ref="AN5:AO5"/>
    <mergeCell ref="AP5:AQ5"/>
    <mergeCell ref="AB6:AC6"/>
    <mergeCell ref="AD6:AE6"/>
    <mergeCell ref="AF6:AG6"/>
    <mergeCell ref="AH6:AI6"/>
    <mergeCell ref="AJ6:AK6"/>
    <mergeCell ref="AL6:AM6"/>
    <mergeCell ref="AN6:AO6"/>
    <mergeCell ref="AP6:AQ6"/>
    <mergeCell ref="AB8:AC8"/>
    <mergeCell ref="AD8:AE8"/>
    <mergeCell ref="AF8:AG8"/>
    <mergeCell ref="AH8:AI8"/>
    <mergeCell ref="AJ8:AK8"/>
    <mergeCell ref="AL8:AM8"/>
    <mergeCell ref="AN8:AO8"/>
    <mergeCell ref="AP8:AQ8"/>
    <mergeCell ref="AB9:AC9"/>
    <mergeCell ref="AD9:AE9"/>
    <mergeCell ref="AF9:AG9"/>
    <mergeCell ref="AH9:AI9"/>
    <mergeCell ref="AJ9:AK9"/>
    <mergeCell ref="AL9:AM9"/>
    <mergeCell ref="AN9:AO9"/>
    <mergeCell ref="AP9:AQ9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B32:AC32"/>
    <mergeCell ref="AD32:AE32"/>
    <mergeCell ref="AF32:AG32"/>
    <mergeCell ref="AH32:AI32"/>
    <mergeCell ref="AJ32:AK32"/>
    <mergeCell ref="AL32:AM32"/>
    <mergeCell ref="AN32:AO32"/>
    <mergeCell ref="AP32:AQ32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B34:AC34"/>
    <mergeCell ref="AD34:AE34"/>
    <mergeCell ref="AF34:AG34"/>
    <mergeCell ref="AH34:AI34"/>
    <mergeCell ref="AJ34:AK34"/>
    <mergeCell ref="AL34:AM34"/>
    <mergeCell ref="AN34:AO34"/>
    <mergeCell ref="AP34:AQ34"/>
    <mergeCell ref="AB36:AC36"/>
    <mergeCell ref="AD36:AE36"/>
    <mergeCell ref="AF36:AG36"/>
    <mergeCell ref="AH36:AI36"/>
    <mergeCell ref="AJ36:AK36"/>
    <mergeCell ref="AL36:AM36"/>
    <mergeCell ref="AN36:AO36"/>
    <mergeCell ref="AP36:AQ36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B38:AC38"/>
    <mergeCell ref="AD38:AE38"/>
    <mergeCell ref="AF38:AG38"/>
    <mergeCell ref="AH38:AI38"/>
    <mergeCell ref="AJ38:AK38"/>
    <mergeCell ref="AL38:AM38"/>
    <mergeCell ref="AN38:AO38"/>
    <mergeCell ref="AP38:AQ38"/>
    <mergeCell ref="AB39:AC39"/>
    <mergeCell ref="AD39:AE39"/>
    <mergeCell ref="AF39:AG39"/>
    <mergeCell ref="AH39:AI39"/>
    <mergeCell ref="AJ39:AK39"/>
    <mergeCell ref="AL39:AM39"/>
    <mergeCell ref="AN39:AO39"/>
    <mergeCell ref="AP39:AQ39"/>
    <mergeCell ref="AB40:AC40"/>
    <mergeCell ref="AD40:AE40"/>
    <mergeCell ref="AF40:AG40"/>
    <mergeCell ref="AH40:AI40"/>
    <mergeCell ref="AJ40:AK40"/>
    <mergeCell ref="AL40:AM40"/>
    <mergeCell ref="AN40:AO40"/>
    <mergeCell ref="AP40:AQ40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B44:AC44"/>
    <mergeCell ref="AD44:AE44"/>
    <mergeCell ref="AF44:AG44"/>
    <mergeCell ref="AH44:AI44"/>
    <mergeCell ref="AJ44:AK44"/>
    <mergeCell ref="AL44:AM44"/>
    <mergeCell ref="AN44:AO44"/>
    <mergeCell ref="AP44:AQ44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B46:AC46"/>
    <mergeCell ref="AD46:AE46"/>
    <mergeCell ref="AF46:AG46"/>
    <mergeCell ref="AH46:AI46"/>
    <mergeCell ref="AJ46:AK46"/>
    <mergeCell ref="AL46:AM46"/>
    <mergeCell ref="AN46:AO46"/>
    <mergeCell ref="AP46:AQ46"/>
    <mergeCell ref="AB47:AC47"/>
    <mergeCell ref="AD47:AE47"/>
    <mergeCell ref="AF47:AG47"/>
    <mergeCell ref="AH47:AI47"/>
    <mergeCell ref="AJ47:AK47"/>
    <mergeCell ref="AL47:AM47"/>
    <mergeCell ref="AN47:AO47"/>
    <mergeCell ref="AP47:AQ47"/>
    <mergeCell ref="AB48:AC48"/>
    <mergeCell ref="AD48:AE48"/>
    <mergeCell ref="AF48:AG48"/>
    <mergeCell ref="AH48:AI48"/>
    <mergeCell ref="AJ48:AK48"/>
    <mergeCell ref="AL48:AM48"/>
    <mergeCell ref="AN48:AO48"/>
    <mergeCell ref="AP48:AQ48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B51:AC51"/>
    <mergeCell ref="AD51:AE51"/>
    <mergeCell ref="AF51:AG51"/>
    <mergeCell ref="AH51:AI51"/>
    <mergeCell ref="AJ51:AK51"/>
    <mergeCell ref="AL51:AM51"/>
    <mergeCell ref="AN51:AO51"/>
    <mergeCell ref="AP51:AQ51"/>
    <mergeCell ref="AB52:AC52"/>
    <mergeCell ref="AD52:AE52"/>
    <mergeCell ref="AF52:AG52"/>
    <mergeCell ref="AH52:AI52"/>
    <mergeCell ref="AJ52:AK52"/>
    <mergeCell ref="AL52:AM52"/>
    <mergeCell ref="AN52:AO52"/>
    <mergeCell ref="AP52:AQ52"/>
    <mergeCell ref="AR53:AT53"/>
    <mergeCell ref="AB55:AC55"/>
    <mergeCell ref="AD55:AE55"/>
    <mergeCell ref="AF55:AG55"/>
    <mergeCell ref="AH55:AI55"/>
    <mergeCell ref="AJ55:AK55"/>
    <mergeCell ref="AL55:AM55"/>
    <mergeCell ref="AN55:AO55"/>
    <mergeCell ref="AP55:AQ55"/>
    <mergeCell ref="AB56:AC56"/>
    <mergeCell ref="AD56:AE56"/>
    <mergeCell ref="AF56:AG56"/>
    <mergeCell ref="AH56:AI56"/>
    <mergeCell ref="AJ56:AK56"/>
    <mergeCell ref="AL56:AM56"/>
    <mergeCell ref="AN56:AO56"/>
    <mergeCell ref="AP56:AQ56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B58:AC58"/>
    <mergeCell ref="AD58:AE58"/>
    <mergeCell ref="AF58:AG58"/>
    <mergeCell ref="AH58:AI58"/>
    <mergeCell ref="AJ58:AK58"/>
    <mergeCell ref="AL58:AM58"/>
    <mergeCell ref="AN58:AO58"/>
    <mergeCell ref="AP58:AQ58"/>
    <mergeCell ref="AB59:AC59"/>
    <mergeCell ref="AD59:AE59"/>
    <mergeCell ref="AF59:AG59"/>
    <mergeCell ref="AH59:AI59"/>
    <mergeCell ref="AJ59:AK59"/>
    <mergeCell ref="AL59:AM59"/>
    <mergeCell ref="AN59:AO59"/>
    <mergeCell ref="AP59:AQ59"/>
    <mergeCell ref="AB60:AC60"/>
    <mergeCell ref="AD60:AE60"/>
    <mergeCell ref="AF60:AG60"/>
    <mergeCell ref="AH60:AI60"/>
    <mergeCell ref="AJ60:AK60"/>
    <mergeCell ref="AL60:AM60"/>
    <mergeCell ref="AN60:AO60"/>
    <mergeCell ref="AP60:AQ60"/>
    <mergeCell ref="AB61:AC61"/>
    <mergeCell ref="AD61:AE61"/>
    <mergeCell ref="AF61:AG61"/>
    <mergeCell ref="AH61:AI61"/>
    <mergeCell ref="AJ61:AK61"/>
    <mergeCell ref="AL61:AM61"/>
    <mergeCell ref="AN61:AO61"/>
    <mergeCell ref="AP61:AQ6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28">
      <selection activeCell="G62" sqref="G62"/>
    </sheetView>
  </sheetViews>
  <sheetFormatPr defaultColWidth="9.140625" defaultRowHeight="12.75"/>
  <cols>
    <col min="1" max="1" width="13.8515625" style="67" customWidth="1"/>
    <col min="2" max="7" width="8.00390625" style="67" customWidth="1"/>
    <col min="8" max="8" width="17.7109375" style="67" customWidth="1"/>
    <col min="9" max="9" width="16.7109375" style="67" customWidth="1"/>
    <col min="10" max="16384" width="9.140625" style="67" customWidth="1"/>
  </cols>
  <sheetData>
    <row r="1" spans="1:9" ht="15.75">
      <c r="A1" s="67" t="s">
        <v>60</v>
      </c>
      <c r="F1" s="68" t="s">
        <v>28</v>
      </c>
      <c r="I1" s="69" t="s">
        <v>61</v>
      </c>
    </row>
    <row r="2" spans="3:8" ht="15.75">
      <c r="C2" s="70"/>
      <c r="D2" s="70"/>
      <c r="E2" s="70"/>
      <c r="F2" s="71" t="s">
        <v>30</v>
      </c>
      <c r="G2" s="70"/>
      <c r="H2" s="70"/>
    </row>
    <row r="4" ht="15.75">
      <c r="A4" s="67" t="s">
        <v>31</v>
      </c>
    </row>
    <row r="6" spans="1:7" ht="15.75">
      <c r="A6" s="67" t="s">
        <v>32</v>
      </c>
      <c r="G6" s="67" t="s">
        <v>33</v>
      </c>
    </row>
    <row r="8" spans="1:9" ht="15.75">
      <c r="A8" s="175" t="s">
        <v>36</v>
      </c>
      <c r="B8" s="175" t="s">
        <v>34</v>
      </c>
      <c r="C8" s="175"/>
      <c r="D8" s="175"/>
      <c r="E8" s="175"/>
      <c r="F8" s="175"/>
      <c r="G8" s="175"/>
      <c r="H8" s="175" t="s">
        <v>35</v>
      </c>
      <c r="I8" s="175" t="s">
        <v>3</v>
      </c>
    </row>
    <row r="9" spans="1:9" ht="15.75">
      <c r="A9" s="175"/>
      <c r="B9" s="72">
        <v>1</v>
      </c>
      <c r="C9" s="72">
        <v>2</v>
      </c>
      <c r="D9" s="72">
        <v>3</v>
      </c>
      <c r="E9" s="72">
        <v>4</v>
      </c>
      <c r="F9" s="72">
        <v>5</v>
      </c>
      <c r="G9" s="72">
        <v>6</v>
      </c>
      <c r="H9" s="175"/>
      <c r="I9" s="175"/>
    </row>
    <row r="10" spans="1:9" ht="23.25" customHeight="1">
      <c r="A10" s="66"/>
      <c r="B10" s="66"/>
      <c r="C10" s="66"/>
      <c r="D10" s="66"/>
      <c r="E10" s="66"/>
      <c r="F10" s="66"/>
      <c r="G10" s="66"/>
      <c r="H10" s="66"/>
      <c r="I10" s="66"/>
    </row>
    <row r="11" spans="1:9" ht="23.25" customHeight="1">
      <c r="A11" s="66"/>
      <c r="B11" s="66"/>
      <c r="C11" s="66"/>
      <c r="D11" s="66"/>
      <c r="E11" s="66"/>
      <c r="F11" s="66"/>
      <c r="G11" s="66"/>
      <c r="H11" s="66"/>
      <c r="I11" s="66"/>
    </row>
    <row r="12" spans="1:9" ht="4.5" customHeight="1">
      <c r="A12" s="73"/>
      <c r="B12" s="73"/>
      <c r="C12" s="73"/>
      <c r="D12" s="73"/>
      <c r="E12" s="73"/>
      <c r="F12" s="73"/>
      <c r="G12" s="73"/>
      <c r="H12" s="73"/>
      <c r="I12" s="73"/>
    </row>
    <row r="13" spans="1:9" ht="4.5" customHeight="1">
      <c r="A13" s="73"/>
      <c r="B13" s="73"/>
      <c r="C13" s="73"/>
      <c r="D13" s="73"/>
      <c r="E13" s="73"/>
      <c r="F13" s="73"/>
      <c r="G13" s="73"/>
      <c r="H13" s="73"/>
      <c r="I13" s="73"/>
    </row>
    <row r="14" spans="1:9" ht="15.75">
      <c r="A14" s="67" t="s">
        <v>60</v>
      </c>
      <c r="F14" s="68" t="s">
        <v>28</v>
      </c>
      <c r="I14" s="69" t="s">
        <v>61</v>
      </c>
    </row>
    <row r="15" spans="3:8" ht="15.75">
      <c r="C15" s="70"/>
      <c r="D15" s="70"/>
      <c r="E15" s="70"/>
      <c r="F15" s="71" t="s">
        <v>30</v>
      </c>
      <c r="G15" s="70"/>
      <c r="H15" s="70"/>
    </row>
    <row r="17" ht="15.75">
      <c r="A17" s="67" t="s">
        <v>31</v>
      </c>
    </row>
    <row r="19" spans="1:7" ht="15.75">
      <c r="A19" s="67" t="s">
        <v>32</v>
      </c>
      <c r="G19" s="67" t="s">
        <v>33</v>
      </c>
    </row>
    <row r="21" spans="1:9" ht="15.75">
      <c r="A21" s="175" t="s">
        <v>36</v>
      </c>
      <c r="B21" s="175" t="s">
        <v>34</v>
      </c>
      <c r="C21" s="175"/>
      <c r="D21" s="175"/>
      <c r="E21" s="175"/>
      <c r="F21" s="175"/>
      <c r="G21" s="175"/>
      <c r="H21" s="175" t="s">
        <v>35</v>
      </c>
      <c r="I21" s="175" t="s">
        <v>3</v>
      </c>
    </row>
    <row r="22" spans="1:9" ht="15.75">
      <c r="A22" s="175"/>
      <c r="B22" s="72">
        <v>1</v>
      </c>
      <c r="C22" s="72">
        <v>2</v>
      </c>
      <c r="D22" s="72">
        <v>3</v>
      </c>
      <c r="E22" s="72">
        <v>4</v>
      </c>
      <c r="F22" s="72">
        <v>5</v>
      </c>
      <c r="G22" s="72">
        <v>6</v>
      </c>
      <c r="H22" s="175"/>
      <c r="I22" s="175"/>
    </row>
    <row r="23" spans="1:9" ht="23.25" customHeight="1">
      <c r="A23" s="66"/>
      <c r="B23" s="66"/>
      <c r="C23" s="66"/>
      <c r="D23" s="66"/>
      <c r="E23" s="66"/>
      <c r="F23" s="66"/>
      <c r="G23" s="66"/>
      <c r="H23" s="66"/>
      <c r="I23" s="66"/>
    </row>
    <row r="24" spans="1:9" ht="23.25" customHeight="1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4.5" customHeight="1">
      <c r="A25" s="73"/>
      <c r="B25" s="73"/>
      <c r="C25" s="73"/>
      <c r="D25" s="73"/>
      <c r="E25" s="73"/>
      <c r="F25" s="73"/>
      <c r="G25" s="73"/>
      <c r="H25" s="73"/>
      <c r="I25" s="73"/>
    </row>
    <row r="26" spans="1:9" ht="15.75">
      <c r="A26" s="67" t="s">
        <v>60</v>
      </c>
      <c r="F26" s="68" t="s">
        <v>28</v>
      </c>
      <c r="I26" s="69" t="s">
        <v>61</v>
      </c>
    </row>
    <row r="27" spans="3:8" ht="15.75">
      <c r="C27" s="70"/>
      <c r="D27" s="70"/>
      <c r="E27" s="70"/>
      <c r="F27" s="71" t="s">
        <v>30</v>
      </c>
      <c r="G27" s="70"/>
      <c r="H27" s="70"/>
    </row>
    <row r="29" ht="15.75">
      <c r="A29" s="67" t="s">
        <v>31</v>
      </c>
    </row>
    <row r="31" spans="1:7" ht="15.75">
      <c r="A31" s="67" t="s">
        <v>32</v>
      </c>
      <c r="G31" s="67" t="s">
        <v>33</v>
      </c>
    </row>
    <row r="33" spans="1:9" ht="15.75">
      <c r="A33" s="175" t="s">
        <v>36</v>
      </c>
      <c r="B33" s="175" t="s">
        <v>34</v>
      </c>
      <c r="C33" s="175"/>
      <c r="D33" s="175"/>
      <c r="E33" s="175"/>
      <c r="F33" s="175"/>
      <c r="G33" s="175"/>
      <c r="H33" s="175" t="s">
        <v>35</v>
      </c>
      <c r="I33" s="175" t="s">
        <v>3</v>
      </c>
    </row>
    <row r="34" spans="1:9" ht="15.75">
      <c r="A34" s="175"/>
      <c r="B34" s="72">
        <v>1</v>
      </c>
      <c r="C34" s="72">
        <v>2</v>
      </c>
      <c r="D34" s="72">
        <v>3</v>
      </c>
      <c r="E34" s="72">
        <v>4</v>
      </c>
      <c r="F34" s="72">
        <v>5</v>
      </c>
      <c r="G34" s="72">
        <v>6</v>
      </c>
      <c r="H34" s="175"/>
      <c r="I34" s="175"/>
    </row>
    <row r="35" spans="1:9" ht="23.25" customHeight="1">
      <c r="A35" s="66"/>
      <c r="B35" s="66"/>
      <c r="C35" s="66"/>
      <c r="D35" s="66"/>
      <c r="E35" s="66"/>
      <c r="F35" s="66"/>
      <c r="G35" s="66"/>
      <c r="H35" s="66"/>
      <c r="I35" s="66"/>
    </row>
    <row r="36" spans="1:9" ht="23.25" customHeight="1">
      <c r="A36" s="66"/>
      <c r="B36" s="66"/>
      <c r="C36" s="66"/>
      <c r="D36" s="66"/>
      <c r="E36" s="66"/>
      <c r="F36" s="66"/>
      <c r="G36" s="66"/>
      <c r="H36" s="66"/>
      <c r="I36" s="66"/>
    </row>
    <row r="37" spans="1:9" ht="4.5" customHeight="1">
      <c r="A37" s="73"/>
      <c r="B37" s="73"/>
      <c r="C37" s="73"/>
      <c r="D37" s="73"/>
      <c r="E37" s="73"/>
      <c r="F37" s="73"/>
      <c r="G37" s="73"/>
      <c r="H37" s="73"/>
      <c r="I37" s="73"/>
    </row>
    <row r="38" spans="1:9" ht="15.75">
      <c r="A38" s="67" t="s">
        <v>60</v>
      </c>
      <c r="F38" s="68" t="s">
        <v>28</v>
      </c>
      <c r="I38" s="69" t="s">
        <v>61</v>
      </c>
    </row>
    <row r="39" spans="3:8" ht="15.75">
      <c r="C39" s="70"/>
      <c r="D39" s="70"/>
      <c r="E39" s="70"/>
      <c r="F39" s="71" t="s">
        <v>30</v>
      </c>
      <c r="G39" s="70"/>
      <c r="H39" s="70"/>
    </row>
    <row r="41" ht="15.75">
      <c r="A41" s="67" t="s">
        <v>31</v>
      </c>
    </row>
    <row r="43" spans="1:7" ht="15.75">
      <c r="A43" s="67" t="s">
        <v>32</v>
      </c>
      <c r="G43" s="67" t="s">
        <v>33</v>
      </c>
    </row>
    <row r="45" spans="1:9" ht="15.75">
      <c r="A45" s="175" t="s">
        <v>36</v>
      </c>
      <c r="B45" s="175" t="s">
        <v>34</v>
      </c>
      <c r="C45" s="175"/>
      <c r="D45" s="175"/>
      <c r="E45" s="175"/>
      <c r="F45" s="175"/>
      <c r="G45" s="175"/>
      <c r="H45" s="175" t="s">
        <v>35</v>
      </c>
      <c r="I45" s="175" t="s">
        <v>3</v>
      </c>
    </row>
    <row r="46" spans="1:9" ht="15.75">
      <c r="A46" s="175"/>
      <c r="B46" s="72">
        <v>1</v>
      </c>
      <c r="C46" s="72">
        <v>2</v>
      </c>
      <c r="D46" s="72">
        <v>3</v>
      </c>
      <c r="E46" s="72">
        <v>4</v>
      </c>
      <c r="F46" s="72">
        <v>5</v>
      </c>
      <c r="G46" s="72">
        <v>6</v>
      </c>
      <c r="H46" s="175"/>
      <c r="I46" s="175"/>
    </row>
    <row r="47" spans="1:9" ht="23.25" customHeight="1">
      <c r="A47" s="66"/>
      <c r="B47" s="66"/>
      <c r="C47" s="66"/>
      <c r="D47" s="66"/>
      <c r="E47" s="66"/>
      <c r="F47" s="66"/>
      <c r="G47" s="66"/>
      <c r="H47" s="66"/>
      <c r="I47" s="66"/>
    </row>
    <row r="48" spans="1:9" ht="23.25" customHeight="1">
      <c r="A48" s="66"/>
      <c r="B48" s="66"/>
      <c r="C48" s="66"/>
      <c r="D48" s="66"/>
      <c r="E48" s="66"/>
      <c r="F48" s="66"/>
      <c r="G48" s="66"/>
      <c r="H48" s="66"/>
      <c r="I48" s="66"/>
    </row>
    <row r="49" spans="1:9" ht="4.5" customHeight="1">
      <c r="A49" s="73"/>
      <c r="B49" s="73"/>
      <c r="C49" s="73"/>
      <c r="D49" s="73"/>
      <c r="E49" s="73"/>
      <c r="F49" s="73"/>
      <c r="G49" s="73"/>
      <c r="H49" s="73"/>
      <c r="I49" s="73"/>
    </row>
  </sheetData>
  <sheetProtection/>
  <mergeCells count="16">
    <mergeCell ref="A45:A46"/>
    <mergeCell ref="B45:G45"/>
    <mergeCell ref="H45:H46"/>
    <mergeCell ref="I45:I46"/>
    <mergeCell ref="A33:A34"/>
    <mergeCell ref="B33:G33"/>
    <mergeCell ref="H33:H34"/>
    <mergeCell ref="I33:I34"/>
    <mergeCell ref="A8:A9"/>
    <mergeCell ref="B8:G8"/>
    <mergeCell ref="H8:H9"/>
    <mergeCell ref="I8:I9"/>
    <mergeCell ref="A21:A22"/>
    <mergeCell ref="B21:G21"/>
    <mergeCell ref="H21:H22"/>
    <mergeCell ref="I21:I22"/>
  </mergeCells>
  <printOptions/>
  <pageMargins left="0.3" right="0.22" top="0.23" bottom="0.28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AAS Sampo Latvija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</dc:creator>
  <cp:keywords/>
  <dc:description/>
  <cp:lastModifiedBy>AIndriksone</cp:lastModifiedBy>
  <cp:lastPrinted>2014-02-22T15:06:57Z</cp:lastPrinted>
  <dcterms:created xsi:type="dcterms:W3CDTF">1997-12-31T22:06:02Z</dcterms:created>
  <dcterms:modified xsi:type="dcterms:W3CDTF">2014-02-25T10:07:58Z</dcterms:modified>
  <cp:category/>
  <cp:version/>
  <cp:contentType/>
  <cp:contentStatus/>
</cp:coreProperties>
</file>